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0" windowWidth="16872" windowHeight="8868" activeTab="0"/>
  </bookViews>
  <sheets>
    <sheet name="19年二批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<sst xmlns="http://schemas.openxmlformats.org/spreadsheetml/2006/main" count="40" uniqueCount="34">
  <si>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说明</t>
  </si>
  <si>
    <t>单位：万元</t>
  </si>
  <si>
    <t>单位</t>
  </si>
  <si>
    <t>合计</t>
  </si>
  <si>
    <t>资金额度</t>
  </si>
  <si>
    <t>资金额度  （80%）</t>
  </si>
  <si>
    <t>资金额度  （20%）</t>
  </si>
  <si>
    <t>附件</t>
  </si>
  <si>
    <t>贫困人口因素80%</t>
  </si>
  <si>
    <t>贫困村因素20%</t>
  </si>
  <si>
    <t>客观因素</t>
  </si>
  <si>
    <t>小计</t>
  </si>
  <si>
    <t>融水县</t>
  </si>
  <si>
    <t xml:space="preserve">三江县 </t>
  </si>
  <si>
    <t>融安县</t>
  </si>
  <si>
    <t>柳城县</t>
  </si>
  <si>
    <t>鹿寨县</t>
  </si>
  <si>
    <t>柳江区</t>
  </si>
  <si>
    <t>柳南区</t>
  </si>
  <si>
    <t>柳北区</t>
  </si>
  <si>
    <t>绩效因素</t>
  </si>
  <si>
    <t>鱼峰区</t>
  </si>
  <si>
    <t>奖励200</t>
  </si>
  <si>
    <t>扣减200</t>
  </si>
  <si>
    <t>极度贫困村数（个）</t>
  </si>
  <si>
    <t>贫困村提升工程示范村数（个）</t>
  </si>
  <si>
    <t>2019年计划脱贫县数（个）</t>
  </si>
  <si>
    <t>政策因素（脱贫县、极度村、示范村）</t>
  </si>
  <si>
    <t>2016年初建档立卡贫困人口数  （人）</t>
  </si>
  <si>
    <t>贫困村数（含深度村）  （个）</t>
  </si>
  <si>
    <t>奖励50</t>
  </si>
  <si>
    <t>扣减50</t>
  </si>
  <si>
    <t>2019年市本级财政专项扶贫资金（第二批）分配表</t>
  </si>
  <si>
    <r>
      <t>1.此表依据2016年初扶贫动态调整后的建档立卡</t>
    </r>
    <r>
      <rPr>
        <b/>
        <sz val="11"/>
        <rFont val="宋体"/>
        <family val="0"/>
      </rPr>
      <t>贫困人口数</t>
    </r>
    <r>
      <rPr>
        <sz val="11"/>
        <rFont val="宋体"/>
        <family val="0"/>
      </rPr>
      <t>和“十三五”期</t>
    </r>
    <r>
      <rPr>
        <b/>
        <sz val="11"/>
        <rFont val="宋体"/>
        <family val="0"/>
      </rPr>
      <t>贫困村（含深度村）数、极度贫困村数、贫困村提升工程示范村数、2019年计划脱贫县数</t>
    </r>
    <r>
      <rPr>
        <sz val="11"/>
        <rFont val="宋体"/>
        <family val="0"/>
      </rPr>
      <t>进行分配。给予计划脱贫的融安县倾斜</t>
    </r>
    <r>
      <rPr>
        <sz val="11"/>
        <rFont val="宋体"/>
        <family val="0"/>
      </rPr>
      <t>2000万元、每个极度村倾斜100万元</t>
    </r>
    <r>
      <rPr>
        <sz val="11"/>
        <rFont val="宋体"/>
        <family val="0"/>
      </rPr>
      <t xml:space="preserve"> 、 每个贫困村提升工程示范村倾斜</t>
    </r>
    <r>
      <rPr>
        <sz val="11"/>
        <rFont val="宋体"/>
        <family val="0"/>
      </rPr>
      <t>50</t>
    </r>
    <r>
      <rPr>
        <sz val="11"/>
        <rFont val="宋体"/>
        <family val="0"/>
      </rPr>
      <t>万元 。                                                                                                                                          2.</t>
    </r>
    <r>
      <rPr>
        <sz val="11"/>
        <rFont val="宋体"/>
        <family val="0"/>
      </rPr>
      <t>2018</t>
    </r>
    <r>
      <rPr>
        <sz val="11"/>
        <rFont val="宋体"/>
        <family val="0"/>
      </rPr>
      <t>年度市考核县（区）排名：3个重点县，第一名融水县奖励</t>
    </r>
    <r>
      <rPr>
        <sz val="11"/>
        <rFont val="宋体"/>
        <family val="0"/>
      </rPr>
      <t>200</t>
    </r>
    <r>
      <rPr>
        <sz val="11"/>
        <rFont val="宋体"/>
        <family val="0"/>
      </rPr>
      <t>万元，最后一名三江县扣减</t>
    </r>
    <r>
      <rPr>
        <sz val="11"/>
        <rFont val="宋体"/>
        <family val="0"/>
      </rPr>
      <t>200</t>
    </r>
    <r>
      <rPr>
        <sz val="11"/>
        <rFont val="宋体"/>
        <family val="0"/>
      </rPr>
      <t>万元；</t>
    </r>
    <r>
      <rPr>
        <sz val="11"/>
        <rFont val="宋体"/>
        <family val="0"/>
      </rPr>
      <t>6个</t>
    </r>
    <r>
      <rPr>
        <sz val="11"/>
        <rFont val="宋体"/>
        <family val="0"/>
      </rPr>
      <t>面上县区，第一名柳北区奖励5</t>
    </r>
    <r>
      <rPr>
        <sz val="11"/>
        <rFont val="宋体"/>
        <family val="0"/>
      </rPr>
      <t>0</t>
    </r>
    <r>
      <rPr>
        <sz val="11"/>
        <rFont val="宋体"/>
        <family val="0"/>
      </rPr>
      <t>万元，第二名柳江区奖励5</t>
    </r>
    <r>
      <rPr>
        <sz val="11"/>
        <rFont val="宋体"/>
        <family val="0"/>
      </rPr>
      <t>0万元，第五名柳南区扣减</t>
    </r>
    <r>
      <rPr>
        <sz val="11"/>
        <rFont val="宋体"/>
        <family val="0"/>
      </rPr>
      <t>5</t>
    </r>
    <r>
      <rPr>
        <sz val="11"/>
        <rFont val="宋体"/>
        <family val="0"/>
      </rPr>
      <t>0</t>
    </r>
    <r>
      <rPr>
        <sz val="11"/>
        <rFont val="宋体"/>
        <family val="0"/>
      </rPr>
      <t>万元，第六名鱼峰区</t>
    </r>
    <r>
      <rPr>
        <sz val="11"/>
        <rFont val="宋体"/>
        <family val="0"/>
      </rPr>
      <t>扣减5</t>
    </r>
    <r>
      <rPr>
        <sz val="11"/>
        <rFont val="宋体"/>
        <family val="0"/>
      </rPr>
      <t>0</t>
    </r>
    <r>
      <rPr>
        <sz val="11"/>
        <rFont val="宋体"/>
        <family val="0"/>
      </rPr>
      <t>万元。</t>
    </r>
  </si>
</sst>
</file>

<file path=xl/styles.xml><?xml version="1.0" encoding="utf-8"?>
<styleSheet xmlns="http://schemas.openxmlformats.org/spreadsheetml/2006/main">
  <numFmts count="3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  <numFmt numFmtId="188" formatCode="0.000_ "/>
    <numFmt numFmtId="189" formatCode="0.00_ "/>
    <numFmt numFmtId="190" formatCode="0.0_ "/>
    <numFmt numFmtId="191" formatCode="0_ "/>
    <numFmt numFmtId="192" formatCode="0_);[Red]\(0\)"/>
    <numFmt numFmtId="193" formatCode="0.00_);[Red]\(0.00\)"/>
    <numFmt numFmtId="194" formatCode="0.000000_);[Red]\(0.000000\)"/>
    <numFmt numFmtId="195" formatCode="0.0000_);[Red]\(0.0000\)"/>
  </numFmts>
  <fonts count="43">
    <font>
      <sz val="12"/>
      <name val="宋体"/>
      <family val="0"/>
    </font>
    <font>
      <sz val="9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11"/>
      <name val="宋体"/>
      <family val="0"/>
    </font>
    <font>
      <b/>
      <sz val="14"/>
      <name val="宋体"/>
      <family val="0"/>
    </font>
    <font>
      <b/>
      <sz val="11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2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7" borderId="0" applyNumberFormat="0" applyBorder="0" applyAlignment="0" applyProtection="0"/>
    <xf numFmtId="0" fontId="26" fillId="10" borderId="0" applyNumberFormat="0" applyBorder="0" applyAlignment="0" applyProtection="0"/>
    <xf numFmtId="0" fontId="26" fillId="3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3" borderId="0" applyNumberFormat="0" applyBorder="0" applyAlignment="0" applyProtection="0"/>
    <xf numFmtId="0" fontId="27" fillId="3" borderId="0" applyNumberFormat="0" applyBorder="0" applyAlignment="0" applyProtection="0"/>
    <xf numFmtId="9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14" borderId="0" applyNumberFormat="0" applyBorder="0" applyAlignment="0" applyProtection="0"/>
    <xf numFmtId="0" fontId="2" fillId="0" borderId="0" applyNumberFormat="0" applyFill="0" applyBorder="0" applyAlignment="0" applyProtection="0"/>
    <xf numFmtId="0" fontId="33" fillId="15" borderId="0" applyNumberFormat="0" applyBorder="0" applyAlignment="0" applyProtection="0"/>
    <xf numFmtId="0" fontId="34" fillId="0" borderId="4" applyNumberFormat="0" applyFill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35" fillId="2" borderId="5" applyNumberFormat="0" applyAlignment="0" applyProtection="0"/>
    <xf numFmtId="0" fontId="36" fillId="16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0" fontId="27" fillId="11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40" fillId="22" borderId="0" applyNumberFormat="0" applyBorder="0" applyAlignment="0" applyProtection="0"/>
    <xf numFmtId="0" fontId="41" fillId="2" borderId="8" applyNumberFormat="0" applyAlignment="0" applyProtection="0"/>
    <xf numFmtId="0" fontId="42" fillId="23" borderId="5" applyNumberFormat="0" applyAlignment="0" applyProtection="0"/>
    <xf numFmtId="0" fontId="3" fillId="0" borderId="0" applyNumberFormat="0" applyFill="0" applyBorder="0" applyAlignment="0" applyProtection="0"/>
    <xf numFmtId="0" fontId="0" fillId="24" borderId="9" applyNumberFormat="0" applyFont="0" applyAlignment="0" applyProtection="0"/>
  </cellStyleXfs>
  <cellXfs count="34">
    <xf numFmtId="0" fontId="0" fillId="0" borderId="0" xfId="0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6" fillId="0" borderId="10" xfId="0" applyFont="1" applyBorder="1" applyAlignment="1">
      <alignment horizontal="center" vertical="center" wrapText="1"/>
    </xf>
    <xf numFmtId="192" fontId="6" fillId="0" borderId="10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192" fontId="6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180" fontId="6" fillId="0" borderId="11" xfId="44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vertical="center"/>
    </xf>
    <xf numFmtId="180" fontId="8" fillId="0" borderId="11" xfId="44" applyFont="1" applyBorder="1" applyAlignment="1">
      <alignment horizontal="center" vertical="center" wrapText="1"/>
    </xf>
    <xf numFmtId="192" fontId="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180" fontId="6" fillId="0" borderId="10" xfId="44" applyFont="1" applyBorder="1" applyAlignment="1">
      <alignment horizontal="center" vertical="center"/>
    </xf>
    <xf numFmtId="0" fontId="6" fillId="0" borderId="13" xfId="0" applyFont="1" applyBorder="1" applyAlignment="1">
      <alignment horizontal="left" vertical="center" wrapText="1"/>
    </xf>
    <xf numFmtId="0" fontId="6" fillId="0" borderId="14" xfId="0" applyFont="1" applyBorder="1" applyAlignment="1">
      <alignment horizontal="left" vertical="center" wrapText="1"/>
    </xf>
    <xf numFmtId="0" fontId="6" fillId="0" borderId="15" xfId="0" applyFont="1" applyBorder="1" applyAlignment="1">
      <alignment horizontal="left" vertical="center" wrapText="1"/>
    </xf>
    <xf numFmtId="180" fontId="6" fillId="0" borderId="13" xfId="44" applyFont="1" applyBorder="1" applyAlignment="1">
      <alignment horizontal="center" vertical="center"/>
    </xf>
    <xf numFmtId="180" fontId="6" fillId="0" borderId="14" xfId="44" applyFont="1" applyBorder="1" applyAlignment="1">
      <alignment horizontal="center" vertical="center"/>
    </xf>
    <xf numFmtId="180" fontId="6" fillId="0" borderId="15" xfId="44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right" vertical="center"/>
    </xf>
    <xf numFmtId="0" fontId="8" fillId="0" borderId="12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180" fontId="6" fillId="0" borderId="12" xfId="44" applyFont="1" applyBorder="1" applyAlignment="1">
      <alignment horizontal="center" vertical="center"/>
    </xf>
    <xf numFmtId="180" fontId="6" fillId="0" borderId="17" xfId="44" applyFont="1" applyBorder="1" applyAlignment="1">
      <alignment horizontal="center" vertical="center"/>
    </xf>
    <xf numFmtId="180" fontId="6" fillId="0" borderId="11" xfId="44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tabSelected="1" zoomScalePageLayoutView="0" workbookViewId="0" topLeftCell="A1">
      <selection activeCell="R14" sqref="R14"/>
    </sheetView>
  </sheetViews>
  <sheetFormatPr defaultColWidth="9.00390625" defaultRowHeight="14.25"/>
  <cols>
    <col min="1" max="1" width="8.875" style="1" customWidth="1"/>
    <col min="2" max="2" width="7.875" style="1" customWidth="1"/>
    <col min="3" max="3" width="6.625" style="1" customWidth="1"/>
    <col min="4" max="4" width="7.625" style="1" customWidth="1"/>
    <col min="5" max="5" width="6.50390625" style="1" customWidth="1"/>
    <col min="6" max="6" width="7.875" style="1" customWidth="1"/>
    <col min="7" max="7" width="6.625" style="1" customWidth="1"/>
    <col min="8" max="8" width="7.875" style="13" customWidth="1"/>
    <col min="9" max="9" width="9.625" style="1" customWidth="1"/>
    <col min="10" max="10" width="9.50390625" style="1" customWidth="1"/>
    <col min="11" max="11" width="9.625" style="1" customWidth="1"/>
    <col min="12" max="12" width="9.125" style="1" customWidth="1"/>
    <col min="13" max="13" width="9.625" style="13" customWidth="1"/>
    <col min="14" max="14" width="9.00390625" style="6" customWidth="1"/>
    <col min="15" max="15" width="8.875" style="16" customWidth="1"/>
    <col min="16" max="16384" width="9.00390625" style="1" customWidth="1"/>
  </cols>
  <sheetData>
    <row r="1" ht="18" customHeight="1">
      <c r="A1" s="2" t="s">
        <v>7</v>
      </c>
    </row>
    <row r="2" spans="1:15" ht="19.5" customHeight="1">
      <c r="A2" s="24" t="s">
        <v>32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  <c r="M2" s="24"/>
      <c r="N2" s="24"/>
      <c r="O2" s="24"/>
    </row>
    <row r="3" spans="1:15" ht="12" customHeight="1">
      <c r="A3" s="25" t="s">
        <v>1</v>
      </c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</row>
    <row r="4" spans="1:15" s="8" customFormat="1" ht="26.25" customHeight="1">
      <c r="A4" s="29" t="s">
        <v>2</v>
      </c>
      <c r="B4" s="21" t="s">
        <v>10</v>
      </c>
      <c r="C4" s="22"/>
      <c r="D4" s="22"/>
      <c r="E4" s="22"/>
      <c r="F4" s="22"/>
      <c r="G4" s="22"/>
      <c r="H4" s="22"/>
      <c r="I4" s="22"/>
      <c r="J4" s="22"/>
      <c r="K4" s="22"/>
      <c r="L4" s="22"/>
      <c r="M4" s="23"/>
      <c r="N4" s="29" t="s">
        <v>20</v>
      </c>
      <c r="O4" s="26" t="s">
        <v>3</v>
      </c>
    </row>
    <row r="5" spans="1:15" s="9" customFormat="1" ht="29.25" customHeight="1">
      <c r="A5" s="30"/>
      <c r="B5" s="17" t="s">
        <v>27</v>
      </c>
      <c r="C5" s="17"/>
      <c r="D5" s="17"/>
      <c r="E5" s="17"/>
      <c r="F5" s="17"/>
      <c r="G5" s="17"/>
      <c r="H5" s="17"/>
      <c r="I5" s="22" t="s">
        <v>8</v>
      </c>
      <c r="J5" s="22"/>
      <c r="K5" s="32" t="s">
        <v>9</v>
      </c>
      <c r="L5" s="33"/>
      <c r="M5" s="26" t="s">
        <v>11</v>
      </c>
      <c r="N5" s="30"/>
      <c r="O5" s="27"/>
    </row>
    <row r="6" spans="1:15" s="8" customFormat="1" ht="79.5" customHeight="1">
      <c r="A6" s="31"/>
      <c r="B6" s="10" t="s">
        <v>26</v>
      </c>
      <c r="C6" s="10" t="s">
        <v>4</v>
      </c>
      <c r="D6" s="10" t="s">
        <v>24</v>
      </c>
      <c r="E6" s="10" t="s">
        <v>4</v>
      </c>
      <c r="F6" s="10" t="s">
        <v>25</v>
      </c>
      <c r="G6" s="10" t="s">
        <v>4</v>
      </c>
      <c r="H6" s="14" t="s">
        <v>11</v>
      </c>
      <c r="I6" s="11" t="s">
        <v>28</v>
      </c>
      <c r="J6" s="11" t="s">
        <v>5</v>
      </c>
      <c r="K6" s="12" t="s">
        <v>29</v>
      </c>
      <c r="L6" s="11" t="s">
        <v>6</v>
      </c>
      <c r="M6" s="28"/>
      <c r="N6" s="31"/>
      <c r="O6" s="28"/>
    </row>
    <row r="7" spans="1:15" ht="22.5" customHeight="1">
      <c r="A7" s="3" t="s">
        <v>12</v>
      </c>
      <c r="B7" s="4"/>
      <c r="C7" s="4"/>
      <c r="D7" s="4">
        <v>3</v>
      </c>
      <c r="E7" s="4">
        <v>300</v>
      </c>
      <c r="F7" s="4">
        <v>9</v>
      </c>
      <c r="G7" s="4">
        <v>450</v>
      </c>
      <c r="H7" s="15">
        <f>SUM(C7,E7,G7)</f>
        <v>750</v>
      </c>
      <c r="I7" s="4">
        <v>122787</v>
      </c>
      <c r="J7" s="4">
        <v>2570</v>
      </c>
      <c r="K7" s="4">
        <v>115</v>
      </c>
      <c r="L7" s="4">
        <v>584</v>
      </c>
      <c r="M7" s="15">
        <f>SUM(J7,L7)</f>
        <v>3154</v>
      </c>
      <c r="N7" s="7" t="s">
        <v>22</v>
      </c>
      <c r="O7" s="15">
        <v>4104</v>
      </c>
    </row>
    <row r="8" spans="1:15" ht="22.5" customHeight="1">
      <c r="A8" s="3" t="s">
        <v>13</v>
      </c>
      <c r="B8" s="4"/>
      <c r="C8" s="4"/>
      <c r="D8" s="4">
        <v>5</v>
      </c>
      <c r="E8" s="4">
        <v>500</v>
      </c>
      <c r="F8" s="4">
        <v>3</v>
      </c>
      <c r="G8" s="4">
        <v>150</v>
      </c>
      <c r="H8" s="15">
        <f aca="true" t="shared" si="0" ref="H8:H15">SUM(C8,E8,G8)</f>
        <v>650</v>
      </c>
      <c r="I8" s="4">
        <v>98101</v>
      </c>
      <c r="J8" s="4">
        <v>2060</v>
      </c>
      <c r="K8" s="4">
        <v>98</v>
      </c>
      <c r="L8" s="4">
        <v>498</v>
      </c>
      <c r="M8" s="15">
        <f aca="true" t="shared" si="1" ref="M8:M15">SUM(J8,L8)</f>
        <v>2558</v>
      </c>
      <c r="N8" s="7" t="s">
        <v>23</v>
      </c>
      <c r="O8" s="15">
        <v>3008</v>
      </c>
    </row>
    <row r="9" spans="1:15" ht="22.5" customHeight="1">
      <c r="A9" s="3" t="s">
        <v>14</v>
      </c>
      <c r="B9" s="4">
        <v>1</v>
      </c>
      <c r="C9" s="4">
        <v>2000</v>
      </c>
      <c r="D9" s="4">
        <v>2</v>
      </c>
      <c r="E9" s="4">
        <v>200</v>
      </c>
      <c r="F9" s="4">
        <v>3</v>
      </c>
      <c r="G9" s="4">
        <v>150</v>
      </c>
      <c r="H9" s="15">
        <f t="shared" si="0"/>
        <v>2350</v>
      </c>
      <c r="I9" s="4">
        <v>53232</v>
      </c>
      <c r="J9" s="4">
        <v>1115</v>
      </c>
      <c r="K9" s="4">
        <v>62</v>
      </c>
      <c r="L9" s="4">
        <v>315</v>
      </c>
      <c r="M9" s="15">
        <f t="shared" si="1"/>
        <v>1430</v>
      </c>
      <c r="N9" s="7"/>
      <c r="O9" s="15">
        <f>SUM(H9,M9,)</f>
        <v>3780</v>
      </c>
    </row>
    <row r="10" spans="1:15" ht="22.5" customHeight="1">
      <c r="A10" s="3" t="s">
        <v>15</v>
      </c>
      <c r="B10" s="4"/>
      <c r="C10" s="4"/>
      <c r="D10" s="4"/>
      <c r="E10" s="4"/>
      <c r="F10" s="4">
        <v>2</v>
      </c>
      <c r="G10" s="4">
        <v>100</v>
      </c>
      <c r="H10" s="15">
        <f t="shared" si="0"/>
        <v>100</v>
      </c>
      <c r="I10" s="4">
        <v>21772</v>
      </c>
      <c r="J10" s="4">
        <v>457</v>
      </c>
      <c r="K10" s="4">
        <v>23</v>
      </c>
      <c r="L10" s="4">
        <v>117</v>
      </c>
      <c r="M10" s="15">
        <f t="shared" si="1"/>
        <v>574</v>
      </c>
      <c r="N10" s="7"/>
      <c r="O10" s="15">
        <f>SUM(H10,M10,)</f>
        <v>674</v>
      </c>
    </row>
    <row r="11" spans="1:15" ht="22.5" customHeight="1">
      <c r="A11" s="3" t="s">
        <v>16</v>
      </c>
      <c r="B11" s="4"/>
      <c r="C11" s="4"/>
      <c r="D11" s="4"/>
      <c r="E11" s="4"/>
      <c r="F11" s="4">
        <v>1</v>
      </c>
      <c r="G11" s="4">
        <v>50</v>
      </c>
      <c r="H11" s="15">
        <f t="shared" si="0"/>
        <v>50</v>
      </c>
      <c r="I11" s="4">
        <v>21393</v>
      </c>
      <c r="J11" s="4">
        <v>449</v>
      </c>
      <c r="K11" s="4">
        <v>22</v>
      </c>
      <c r="L11" s="4">
        <v>112</v>
      </c>
      <c r="M11" s="15">
        <f t="shared" si="1"/>
        <v>561</v>
      </c>
      <c r="N11" s="7"/>
      <c r="O11" s="15">
        <f>SUM(H11,M11,)</f>
        <v>611</v>
      </c>
    </row>
    <row r="12" spans="1:15" ht="22.5" customHeight="1">
      <c r="A12" s="3" t="s">
        <v>17</v>
      </c>
      <c r="B12" s="4"/>
      <c r="C12" s="4"/>
      <c r="D12" s="4"/>
      <c r="E12" s="4"/>
      <c r="F12" s="4">
        <v>1</v>
      </c>
      <c r="G12" s="4">
        <v>50</v>
      </c>
      <c r="H12" s="15">
        <f t="shared" si="0"/>
        <v>50</v>
      </c>
      <c r="I12" s="4">
        <v>13692</v>
      </c>
      <c r="J12" s="4">
        <v>287</v>
      </c>
      <c r="K12" s="4">
        <v>15</v>
      </c>
      <c r="L12" s="4">
        <v>76</v>
      </c>
      <c r="M12" s="15">
        <f>SUM(J12,L12)</f>
        <v>363</v>
      </c>
      <c r="N12" s="7" t="s">
        <v>30</v>
      </c>
      <c r="O12" s="15">
        <v>463</v>
      </c>
    </row>
    <row r="13" spans="1:15" ht="22.5" customHeight="1">
      <c r="A13" s="3" t="s">
        <v>18</v>
      </c>
      <c r="B13" s="4"/>
      <c r="C13" s="4"/>
      <c r="D13" s="4"/>
      <c r="E13" s="4"/>
      <c r="F13" s="4">
        <v>2</v>
      </c>
      <c r="G13" s="4">
        <v>100</v>
      </c>
      <c r="H13" s="15">
        <f t="shared" si="0"/>
        <v>100</v>
      </c>
      <c r="I13" s="4">
        <v>2547</v>
      </c>
      <c r="J13" s="4">
        <v>53</v>
      </c>
      <c r="K13" s="4">
        <v>6</v>
      </c>
      <c r="L13" s="4">
        <v>31</v>
      </c>
      <c r="M13" s="15">
        <f t="shared" si="1"/>
        <v>84</v>
      </c>
      <c r="N13" s="7" t="s">
        <v>31</v>
      </c>
      <c r="O13" s="15">
        <v>134</v>
      </c>
    </row>
    <row r="14" spans="1:15" ht="22.5" customHeight="1">
      <c r="A14" s="3" t="s">
        <v>19</v>
      </c>
      <c r="B14" s="4"/>
      <c r="C14" s="4"/>
      <c r="D14" s="4"/>
      <c r="E14" s="4"/>
      <c r="F14" s="4">
        <v>1</v>
      </c>
      <c r="G14" s="4">
        <v>50</v>
      </c>
      <c r="H14" s="15">
        <f t="shared" si="0"/>
        <v>50</v>
      </c>
      <c r="I14" s="4">
        <v>1507</v>
      </c>
      <c r="J14" s="4">
        <v>31</v>
      </c>
      <c r="K14" s="4">
        <v>3</v>
      </c>
      <c r="L14" s="4">
        <v>15</v>
      </c>
      <c r="M14" s="15">
        <f t="shared" si="1"/>
        <v>46</v>
      </c>
      <c r="N14" s="7" t="s">
        <v>30</v>
      </c>
      <c r="O14" s="15">
        <v>146</v>
      </c>
    </row>
    <row r="15" spans="1:15" ht="22.5" customHeight="1">
      <c r="A15" s="3" t="s">
        <v>21</v>
      </c>
      <c r="B15" s="4"/>
      <c r="C15" s="4"/>
      <c r="D15" s="4"/>
      <c r="E15" s="4"/>
      <c r="F15" s="4">
        <v>1</v>
      </c>
      <c r="G15" s="4">
        <v>50</v>
      </c>
      <c r="H15" s="15">
        <f t="shared" si="0"/>
        <v>50</v>
      </c>
      <c r="I15" s="4">
        <v>2775</v>
      </c>
      <c r="J15" s="4">
        <v>58</v>
      </c>
      <c r="K15" s="4">
        <v>4</v>
      </c>
      <c r="L15" s="4">
        <v>22</v>
      </c>
      <c r="M15" s="15">
        <f t="shared" si="1"/>
        <v>80</v>
      </c>
      <c r="N15" s="7" t="s">
        <v>31</v>
      </c>
      <c r="O15" s="15">
        <v>80</v>
      </c>
    </row>
    <row r="16" spans="1:15" ht="22.5" customHeight="1">
      <c r="A16" s="3" t="s">
        <v>3</v>
      </c>
      <c r="B16" s="4">
        <f>SUM(B7:B15)</f>
        <v>1</v>
      </c>
      <c r="C16" s="4">
        <f aca="true" t="shared" si="2" ref="C16:O16">SUM(C7:C15)</f>
        <v>2000</v>
      </c>
      <c r="D16" s="4">
        <f t="shared" si="2"/>
        <v>10</v>
      </c>
      <c r="E16" s="4">
        <f t="shared" si="2"/>
        <v>1000</v>
      </c>
      <c r="F16" s="4">
        <f t="shared" si="2"/>
        <v>23</v>
      </c>
      <c r="G16" s="4">
        <f t="shared" si="2"/>
        <v>1150</v>
      </c>
      <c r="H16" s="15">
        <f t="shared" si="2"/>
        <v>4150</v>
      </c>
      <c r="I16" s="4">
        <f t="shared" si="2"/>
        <v>337806</v>
      </c>
      <c r="J16" s="4">
        <f t="shared" si="2"/>
        <v>7080</v>
      </c>
      <c r="K16" s="4">
        <f t="shared" si="2"/>
        <v>348</v>
      </c>
      <c r="L16" s="4">
        <f t="shared" si="2"/>
        <v>1770</v>
      </c>
      <c r="M16" s="15">
        <f t="shared" si="2"/>
        <v>8850</v>
      </c>
      <c r="N16" s="7">
        <f t="shared" si="2"/>
        <v>0</v>
      </c>
      <c r="O16" s="15">
        <f t="shared" si="2"/>
        <v>13000</v>
      </c>
    </row>
    <row r="17" spans="1:15" ht="87.75" customHeight="1">
      <c r="A17" s="5" t="s">
        <v>0</v>
      </c>
      <c r="B17" s="18" t="s">
        <v>33</v>
      </c>
      <c r="C17" s="19"/>
      <c r="D17" s="19"/>
      <c r="E17" s="19"/>
      <c r="F17" s="19"/>
      <c r="G17" s="19"/>
      <c r="H17" s="19"/>
      <c r="I17" s="19"/>
      <c r="J17" s="19"/>
      <c r="K17" s="19"/>
      <c r="L17" s="19"/>
      <c r="M17" s="19"/>
      <c r="N17" s="19"/>
      <c r="O17" s="20"/>
    </row>
  </sheetData>
  <sheetProtection/>
  <mergeCells count="11">
    <mergeCell ref="N4:N6"/>
    <mergeCell ref="B5:H5"/>
    <mergeCell ref="B17:O17"/>
    <mergeCell ref="B4:M4"/>
    <mergeCell ref="A2:O2"/>
    <mergeCell ref="A3:O3"/>
    <mergeCell ref="O4:O6"/>
    <mergeCell ref="A4:A6"/>
    <mergeCell ref="I5:J5"/>
    <mergeCell ref="M5:M6"/>
    <mergeCell ref="K5:L5"/>
  </mergeCells>
  <printOptions/>
  <pageMargins left="0.76" right="0.46" top="0.45" bottom="0.38" header="0.24" footer="0.27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freeuser</cp:lastModifiedBy>
  <cp:lastPrinted>2019-05-14T02:35:02Z</cp:lastPrinted>
  <dcterms:created xsi:type="dcterms:W3CDTF">2015-03-19T08:14:37Z</dcterms:created>
  <dcterms:modified xsi:type="dcterms:W3CDTF">2019-05-16T00:52:22Z</dcterms:modified>
  <cp:category/>
  <cp:version/>
  <cp:contentType/>
  <cp:contentStatus/>
</cp:coreProperties>
</file>