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activeTab="0"/>
  </bookViews>
  <sheets>
    <sheet name="Sheet1" sheetId="1" r:id="rId1"/>
  </sheets>
  <definedNames/>
  <calcPr fullCalcOnLoad="1"/>
</workbook>
</file>

<file path=xl/sharedStrings.xml><?xml version="1.0" encoding="utf-8"?>
<sst xmlns="http://schemas.openxmlformats.org/spreadsheetml/2006/main" count="220" uniqueCount="169">
  <si>
    <t>附件4</t>
  </si>
  <si>
    <t xml:space="preserve">2020年自治区彩票公益金安排项目组织实施情况表 </t>
  </si>
  <si>
    <t xml:space="preserve">                单位：万元</t>
  </si>
  <si>
    <t>项目类别（部门名称）</t>
  </si>
  <si>
    <t>项目个数</t>
  </si>
  <si>
    <t>项目金额</t>
  </si>
  <si>
    <t>已支出金额</t>
  </si>
  <si>
    <t>支出进度</t>
  </si>
  <si>
    <t>2020年资金结转结余</t>
  </si>
  <si>
    <t>项目组织实施情况</t>
  </si>
  <si>
    <t>项目效益</t>
  </si>
  <si>
    <t>备注</t>
  </si>
  <si>
    <t>合计</t>
  </si>
  <si>
    <t>柳州市小计</t>
  </si>
  <si>
    <t>养老服务业项目</t>
  </si>
  <si>
    <t>广西养生养老小镇创建补助</t>
  </si>
  <si>
    <t>三江养生养老小镇建设，增加养老服务设施，提供生活照料、康复护理等服务。</t>
  </si>
  <si>
    <t>改善养老环境，及生活条件，提高老年人生活幸福指数。</t>
  </si>
  <si>
    <t>民办养老机构补贴</t>
  </si>
  <si>
    <t>城中区、柳南区、柳北区、鱼峰区、鹿寨县、三江县均已完成对民办养老机构的补贴</t>
  </si>
  <si>
    <t>提高民办养老机构运行水平和能力，稳步提升了民办养老机构参与到养老服务业的积极性。</t>
  </si>
  <si>
    <t>养老护理员从业奖励</t>
  </si>
  <si>
    <t>共完成对城中区、柳南区、柳北区、鱼峰区、鹿寨县37名养老护理员进行奖励。</t>
  </si>
  <si>
    <t>鼓励全市养老护理人才提升服务水平和质量</t>
  </si>
  <si>
    <t>养老院提升改造项目</t>
  </si>
  <si>
    <t>柳江区、柳城县、三江县已完成对15家养（敬）老院进行升级维修改造，鹿寨县工程完成90%，融安县项目正在建设中还未结算，柳南区晚春敬老院消防喷淋设施改造、柳北区石碑坪镇敬老院实施消防改造项目尚未到结算阶段</t>
  </si>
  <si>
    <t>帮助老人解决居住问题，改善集中供养老人生活环境，提高安全保障，提高生活质量。对农村敬老院进行消防隐患整改，提升农村敬老院安全系数</t>
  </si>
  <si>
    <t>政府购买乡镇敬老院和农村幸福院运营管理及综合服务试点项目</t>
  </si>
  <si>
    <t>社工站按项目进度完成89%，根据合同要求2021年6月完成</t>
  </si>
  <si>
    <t>留守老人、妇女儿童、困境儿童得到大力关爱，收到群众和政府肯定。</t>
  </si>
  <si>
    <t>2020年结余原因：根据合同要求2021年6月完成</t>
  </si>
  <si>
    <t>养老服务机构疫情防控经费</t>
  </si>
  <si>
    <t>市社会福利院、鱼峰区、城中区、柳南区、柳北区、柳江区、柳城县、鹿寨县、三江县、融水县已经完成对养老机构防疫物资的发放</t>
  </si>
  <si>
    <t>有效防控疫情，极大缓解了养老机构防疫物资短缺的问题。</t>
  </si>
  <si>
    <t>A</t>
  </si>
  <si>
    <t>儿童福利类项目</t>
  </si>
  <si>
    <t>政府购买未成年人保护、儿童收养评估和农村留守妇女关爱服务</t>
  </si>
  <si>
    <t>柳南区、柳江区、鹿寨县、融水县完成了对“三留守”人员的关爱服务项目</t>
  </si>
  <si>
    <t>加强对儿童、妇女的关爱，提升幸福感</t>
  </si>
  <si>
    <t>柳南区3.7万，结余3.7万，开展该项工作使用了本级预算；柳城县3.7万，结余3.7万；鹿寨县3.7万，结余1.74万；融安县3.7万，结余3.7万</t>
  </si>
  <si>
    <t>六一慰问留守儿童</t>
  </si>
  <si>
    <t>鹿寨县已完成六一慰问工作</t>
  </si>
  <si>
    <t>提升社会救助服务能力，困难群众救助有保障。</t>
  </si>
  <si>
    <t>支持各地通过政府采购购买开展儿童督导员和儿童主任培训业务</t>
  </si>
  <si>
    <t>儿童督导员和儿童主任培训业务已由社工站开展培训。</t>
  </si>
  <si>
    <t>儿童督导员和儿童主任整体业务素质得到提示。</t>
  </si>
  <si>
    <t>2020年结余原因：儿童督导员和儿童主任培训业务已由社工站开展培训。</t>
  </si>
  <si>
    <t>支持政府购买农村留守妇女关爱服务工作</t>
  </si>
  <si>
    <t>承接服务工作的社会组织已正式开展工作，目前已支付项目预付款</t>
  </si>
  <si>
    <t>通过购买社工服务，对柳州市农村留守妇女进行调查建档、就业指导、精神关爱、心理辅导、权益维护、救助帮扶等服务，进一步健全留守妇女工作机制，完善关爱服务体系，提升关爱服务能力，推动留守妇女在家庭文明建设和乡村振兴中奋发作为、贡献巾帼力量</t>
  </si>
  <si>
    <t>其他社会福利事业，桂财社﹝2020﹞35号，柳财预追﹝2020﹞157号</t>
  </si>
  <si>
    <t>支持政府购买未成年人保护服务</t>
  </si>
  <si>
    <t>用于建设柳州市困境儿童服务中心，目前中心各项装饰工程已完工，中心内各社工站有序开展工作</t>
  </si>
  <si>
    <t>为我市儿童福利机构的孤残儿童、艾滋病毒感染儿童、问题困境儿童以及柳州市户籍的儿童福利机构外贫困家庭残疾儿童、艾滋病毒感染儿童、监护缺失或监护不当困境儿童提供专业性和针对性的帮扶服务，打造“儿童福利院+社工+志愿者”的困境儿童服务工作模式，促进柳州儿童福利事业的发展</t>
  </si>
  <si>
    <t>儿童福利机构疫情防控经费</t>
  </si>
  <si>
    <t>柳州市儿童福利院给予发放一线护理人员和工作
人员一次性补助；融水县没有儿童福利院没有支出该项经费；融安县目前正在进行报账程序，尚未支出。</t>
  </si>
  <si>
    <t>有效防控疫情，极大缓解了物资短缺的问题。</t>
  </si>
  <si>
    <t>社会事务类项目</t>
  </si>
  <si>
    <t>重度残疾人照料护理</t>
  </si>
  <si>
    <t>融水县、三江县完成对贫困重度残疾人发放照护服务补助</t>
  </si>
  <si>
    <t>提高贫困重度残疾人收入，为脱贫攻坚工作增加年人均收入，提高残疾人幸福指数</t>
  </si>
  <si>
    <t>殡仪馆、殡仪服务站、公益性公墓建设及维修改造补助项目</t>
  </si>
  <si>
    <t>柳江区、柳城县、鹿寨县的项目已开展工作，未到结算阶段</t>
  </si>
  <si>
    <t>完善殡葬服务设施，为群众提供优质的殡葬服务</t>
  </si>
  <si>
    <t>资助柳州市全区康复辅具社区租赁服务试点工作-柳州市康复辅助器具社区租赁服务信息系统</t>
  </si>
  <si>
    <t>预算开支9.52万元建设柳州市康复辅助器具社区租赁服务信息系统，已支付首付款等相关经费。筹划在城区开展康复辅助器具社区租赁服务试点，新的服务场所正在推进选址工作，项目暂时未开展。</t>
  </si>
  <si>
    <t>柳州市康复辅助器具社区租赁服务信息系统按计划推进，正进行内部测试。计划2021年在城中区开展康复辅助器具社区租赁服务试点，服务城区市民。</t>
  </si>
  <si>
    <t>开展节地生态安葬及奖补工作经费</t>
  </si>
  <si>
    <t>2020年9月19日，在柳州市福山人文纪念园举行广西第八届公益节地生态安葬活动启动仪式，当天我市同时在西山梦园墓园、福山人文纪念园开展第七次集中公益花葬，一共送230逝者骨灰入土为安，与鲜花为伴。2020年12月初，市殡葬管理处携50具逝者参加全区统一组织的骨灰撒海活动。对于选择参加公益花坛葬和骨灰撒海活动的逝者家属均给予至少800元的补助</t>
  </si>
  <si>
    <t>深入推进移风易俗，倡导绿色文明殡葬，推行节地生态安葬，满足群众殡葬服务需求，促进我市殡葬改革事业发展</t>
  </si>
  <si>
    <t>其他社会福利事业，即开型福利彩票公益金，桂财社﹝2020﹞35号，柳财预追﹝2020﹞157号</t>
  </si>
  <si>
    <t>民政精神卫生服务机构疫情防控</t>
  </si>
  <si>
    <t>市福利医院、三江县已经完成防疫物资的采购和发放；市救助站对采购物资资金分批购买和支付，尚未完成支付</t>
  </si>
  <si>
    <t>慈善社工类项目</t>
  </si>
  <si>
    <t>社工服务项目</t>
  </si>
  <si>
    <t>鱼峰区、鹿寨县、三江县开展社工服务项目，项目正在进行中，按照进度支付。</t>
  </si>
  <si>
    <t>通过购买社工服务，对儿童、农村留守妇女、老人等群体进行调查建档、就业指导、精神关爱、心理辅导、权益维护、救助帮扶等服务，进一步健全留守妇女工作机制，完善关爱服务体系，提升关爱服务能力，推动留守妇女在家庭文明建设和乡村振兴中奋发作为、贡献巾帼力量</t>
  </si>
  <si>
    <t>三江县下达216.8万，支出95.4万；鹿寨县下达5万，未支出；鱼峰区下达42.5万，未支出。</t>
  </si>
  <si>
    <t>社工站建设</t>
  </si>
  <si>
    <t>融水县社工站按项目进度完成89%，将在2021年6月底前完工；三江县古宜镇南站社区服务站，已经设计、预算完成，正在招标。</t>
  </si>
  <si>
    <t>提供社工办公场所，为提供更广泛的社工服务打下硬件基础</t>
  </si>
  <si>
    <t>乡镇社工站项目督导服务</t>
  </si>
  <si>
    <t xml:space="preserve">组建7名社会工作督导团队，对三江县、融水县20个试点乡镇社会工作服务站项目及驻站社工进行督导，其中，三江县4名督导，融水县3名督导，每名督导人员督导驻站社工不超过10名，确保每名一线社工得到及时有效的督导
</t>
  </si>
  <si>
    <t>在督导与承接机构支持下，社工突破零基础逐步完成角色转变，投入到服务中。有力有效地保障了社工持续地扎根村居，深入社区，开展各类服务</t>
  </si>
  <si>
    <t>基层政权和社区类项目</t>
  </si>
  <si>
    <t>城乡村（居）委会标准化、规范化建设</t>
  </si>
  <si>
    <t>城中区的环江村、柳南区银山街道航星社区、柳南区太阳村镇上等村村民委员会、柳北区沙塘镇江湾村、柳江区、柳城县、鹿寨县规范化村居委会建设正在推进，项目按工程进度支付。</t>
  </si>
  <si>
    <t>进一步完善村居委会设施设备，不断优化服务环境，提高服务管理能力。</t>
  </si>
  <si>
    <t>即开型彩票公益金</t>
  </si>
  <si>
    <t>J</t>
  </si>
  <si>
    <t>民政园区硬化、绿化、大门附属工程项目</t>
  </si>
  <si>
    <t>已竣工验收。</t>
  </si>
  <si>
    <t>接收并辐射特困老人入住，改善入住老人居住生活环境。</t>
  </si>
  <si>
    <t>未成年人保护中心救助站扩建项目</t>
  </si>
  <si>
    <t>为我县未成年人提供关爱保护场所。</t>
  </si>
  <si>
    <t>政府购买服务（开展孤儿及感染艾滋病儿童、困境儿童救助服务）</t>
  </si>
  <si>
    <t>孤儿及感染艾滋病儿童、困境儿童救助服务已由社工站开展。</t>
  </si>
  <si>
    <t>2020年结余原因：孤儿及感染艾滋病儿童、困境儿童救助服务已由社工站开展。</t>
  </si>
  <si>
    <t>柳江区养老机构社会工作服务项目</t>
  </si>
  <si>
    <t>目前在柳江区社会福利院4个院区正常实施，共开展各类社会工作20余场次，服务老人及工作人员550余人次，计划于4月底开展项目中期评估</t>
  </si>
  <si>
    <t>该项目对柳江区养老机构的服务质量提升、疫情防控期间封闭管理老年人和护理管理人员的精神慰藉工作发挥了重要的作用</t>
  </si>
  <si>
    <t>即开型福利彩票公益金，桂财社﹝2019﹞166号，柳财预追﹝2020﹞45号</t>
  </si>
  <si>
    <t>柳州市社会福利院社工项目</t>
  </si>
  <si>
    <t>引进了贵港市荷城青少年服务中心进驻社会福利院，在重大节假日节走访慰问在外务工人员40人次，疫情封院期间，通过网络和线上辅导的形式，指导院民在室内开展手工、绘画等活动，2002年开展了2期大型心理减压社工活动，在院内和院外开展了14场主题活动，服务654人次，2021年开展一季度大型社工培训活动</t>
  </si>
  <si>
    <t xml:space="preserve">“温暖同行——党员干部+社工结对帮扶”活动被评为2019年度市直机关优秀党建品牌，
社工工作极大缓解了疫情给院民带来的心理压力
</t>
  </si>
  <si>
    <t>自治区老年人宜居社区创建工作经费</t>
  </si>
  <si>
    <t>城中区、柳南区、柳北区、柳江区开展广西老年人宜居社区创建工作，其中城中区的东台社区、潭东社区成功获评，柳北区的环宇社区、元宝社区、宏力社区，鱼峰区的龙擎苑社区、南亚社区成功获评。柳南区的银山街道广电社区完成了适老化改造。</t>
  </si>
  <si>
    <t>改善社区老年人生活环境、营造社区老年人宜居氛围。</t>
  </si>
  <si>
    <t>社会救助兜底保障入户核查</t>
  </si>
  <si>
    <t>柳城县、融安县、鹿寨县对辖区的高龄或低保人员情况进行全面的摸底；柳北区累计完成新增和在享低保入户核实近1000人次，完成7个案开案服务，完成工作坊2个，完成1场社区活动，组建社区志愿者参与低保社区的社区服务15人次；柳南区对26个贫困村采取全面核查的形式；三江县对27个贫困村采取全面核查。</t>
  </si>
  <si>
    <t>摸清高龄、困难人员情况，提高兜底保障能力，做到应保尽保。</t>
  </si>
  <si>
    <t>三江县救助站及未保中心改造项目</t>
  </si>
  <si>
    <t>项目已完成设计，预计2021年8月完工。</t>
  </si>
  <si>
    <t>提升救助能力。</t>
  </si>
  <si>
    <t>医疗设备采购建设经费</t>
  </si>
  <si>
    <t>完成可行性论证，进入政府采购程序</t>
  </si>
  <si>
    <t>资金未使用</t>
  </si>
  <si>
    <t>资金不足，通过职工大会，职工投票，反复论证，报上级相关部门审批，选定医疗设备，目前已进入采购程序</t>
  </si>
  <si>
    <t>困难群众救助补助资金</t>
  </si>
  <si>
    <t>用于支付救助人员医疗费</t>
  </si>
  <si>
    <t>对符合条件的救助人员应救尽救，救助人员基本生活得到保障。</t>
  </si>
  <si>
    <t>柳州市按摩医院室外门头改造项目</t>
  </si>
  <si>
    <t>已完成</t>
  </si>
  <si>
    <t>医院品牌知名度持续提升</t>
  </si>
  <si>
    <t>柳财预追【2020】45号</t>
  </si>
  <si>
    <t>社会救助对象生物认证服务项目</t>
  </si>
  <si>
    <t>已完成系统部署，网络调试开始提供认证服务，2020年11月与负责低保、高龄、残疾认证的相关科室进行了现场交流，完成新的需求调研和分析，收集整理出了19个需求并形成文档，已提交公司开发完成并测试通过，计划2021年3月13日在生产系统部署上线运行。</t>
  </si>
  <si>
    <t>通过民政对象生物认证系统，加强对低保对象、特困人员、孤儿、事实无人抚养儿童、残疾人等困难服务对象和高龄补贴对象的动态管理，达到精准识别、精准救助、减少基层工作量、提高工作效率和加强监管的目的，杜绝困难群众救助资金的错发和流失，更好地维护困难群众基本生活权益</t>
  </si>
  <si>
    <t>维修改造经费</t>
  </si>
  <si>
    <t>正在维修改造中</t>
  </si>
  <si>
    <t>不断完善国家标准四星级养老机构各项软硬件</t>
  </si>
  <si>
    <t>居家养老服务中心站点建设</t>
  </si>
  <si>
    <t>由于疫情影响，居家养老服务中心关闭，采购计划暂缓。</t>
  </si>
  <si>
    <t>为老年人提供宜居环境，提高老年人生活质量。</t>
  </si>
  <si>
    <t>鱼峰区社会救助与社会工作服务项目</t>
  </si>
  <si>
    <t xml:space="preserve">项目至开展以来，共核查107户新增低保户;在个案服务方面，累计服务15人，其中有6人为街道社区转介个案，9人为独居老人。项目团队链接志愿者定期探访独居老人;在团体服务方面，小组活动累计开展2场合计11节，80人次受益。工作坊开展9场，101人次受益。社区活动开展5场，超过500人受益。团体服务内容包括“压力释放”、“居家安全”、“情感支持”“社会融入”“亲子沟通”、“低保政策学习”。志愿者团建累计开展3场，
媒体报道累计2次，机构微信宣传累计13次，扩大低保社工服务社会影响力。
</t>
  </si>
  <si>
    <t>发挥“低保办—城区民政局—街道办—社区—社工站”联席沟通汇报机制作用，每季度开展“多方联席会议”，促成多部门联动，及时发现工作中的不足，多方共同参与低保服务，相互支持与配合，提高服务质量。减轻街道与社区基层工作负担;有效避免独居老人居家安全事故发生;推动鱼峰区低保社工志愿服务常态化;扩大低保社工服务社会影响力。</t>
  </si>
  <si>
    <t>居家养老服务监理</t>
  </si>
  <si>
    <t>政府购买居家养老服务监理费用已结清</t>
  </si>
  <si>
    <t>配合监督政府购买居家养老服务中产生的问题，及时在开展服务中出现的问题提出整改，审计服务时长费用问题，对服务对象满意度进行回访</t>
  </si>
  <si>
    <t>适老化改造项目</t>
  </si>
  <si>
    <t>截至2020年底，已完成评估600户，计划2021年入户改造</t>
  </si>
  <si>
    <t>提升困难老年人家庭养老供给能力</t>
  </si>
  <si>
    <t>“长者饭堂”助餐服务</t>
  </si>
  <si>
    <t>截至2020年底，《柳州市“长者饭堂”助餐服务试点实施方案》已通过市委、市政府审议，待印发后实施，目前支付了项目采购专家评审费</t>
  </si>
  <si>
    <t>为老年人提供餐饮服务</t>
  </si>
  <si>
    <t>儿童收养能力评估服务</t>
  </si>
  <si>
    <t>用于支付2020收养评估费尾款，承接2020年收养评估服务的社会组织已完成评估任务，并按时上交工作报告，由于受疫情的影响，2020年收养评估费用大幅度减少，评估费用使用了2019年结余资金去支付</t>
  </si>
  <si>
    <t>通过政府购买服务，对收养申请人的收养能力评判更为科学，切实保障了被收养人的权益，工作质量和效率明显提高</t>
  </si>
  <si>
    <t>乡镇社工站建设费、服务费</t>
  </si>
  <si>
    <t>在融水、融安、三江3县建设社工站，购买社工组织承接运营，服务期1年。通过政府购买引入社会组织，每个站配备2名专职社工，开展养老、儿童、残疾人、社会救助及其他民政领域的社会工作服务</t>
  </si>
  <si>
    <t>社会工作服务站建设项目是一个全新的尝试，通过引入社工力量弥补基层民政力量的不足，以此带动一批社会工作服务项目的落地，培育出一批本土化社工人才，深化基层民政改革，推动社工行业发展，满足群众精细化需求。建设了一批汇集各种社会服务的社会工作平台，培育扶持了扎根基层的公益类社会组织，建设专业化、标准化、本土化、社会化的社工人才队伍，解决基层服务人少事多，服务不到位，基层服务专业化、社会化程度低，基层社会工作人才难留、人才不足的问题</t>
  </si>
  <si>
    <t>政府购买服务评估评审费</t>
  </si>
  <si>
    <t>按进度完成政府购买服务项目的评估，评估内容包括项目实施、项目管理、项目产出、项目成效、财务管理等内容</t>
  </si>
  <si>
    <t>通过对政府购买服务项目的评估，以确保项目承接机构按协议、标准开展服务，强化了服务过程、服务质量、服务成效，确保工作完成</t>
  </si>
  <si>
    <t>资助柳州市全区康复辅具社区租赁服务试点工作</t>
  </si>
  <si>
    <t>筹划在城区开展康复辅助器具社区租赁服务试点，新的服务场所正在推进选址工作，项目暂时未开展。</t>
  </si>
  <si>
    <t>柳侯老年活动中心维修经费</t>
  </si>
  <si>
    <t>对老年活动中心进行维修改造，提升设施服务水平</t>
  </si>
  <si>
    <t>周边老年人提供就近便利的文化娱乐等社区养老服务，进一步满足老年人多样化的养老服务需求</t>
  </si>
  <si>
    <t>民政惠民服务月宣传</t>
  </si>
  <si>
    <t>出台《2020年柳州市“民政惠民服务月”活动方案》，10月20日-11月20日开展“民政惠民优质服务月”专项行动，组织各县区民政部门主动上门宣传各项惠民政策；制作养老服务政策“明白卡”、宣传海报和宣传视频，使群众能够及时了解养老服务政策；11月2日-6日，在全市30个社区开展了居家养老服务知识培训和宣传进社区活动；活动期间，共发放宣传资料3000份、受益群众近2500人</t>
  </si>
  <si>
    <t>通过组织形式多样的活动，不断加强宣传柳州民政服务工作，积极主动回应群众关切，提升群众对民政工作的满意度；提升市政府购买居家养老服务项目的知晓度；联合卫健委向居民介绍常见的疾病和日常生活护理知识，给他们带来贴心优质服务，提升服务对象的幸福感和满意度</t>
  </si>
  <si>
    <t>养老十四五规划</t>
  </si>
  <si>
    <t>项目于2020年11月17日开展招投标，中标单位为中国老年学和老年医学学会。专家组已于2021年2月1日完成规划初稿，目前正在修改完善中</t>
  </si>
  <si>
    <t>为更好发挥规划引领作用，科学研判、深入研究、系统论证和精准施策，加快推动经济社会向高质量发展，通过项目谋划推动柳州市养老事业的快速发展</t>
  </si>
  <si>
    <t>时间银行养老志愿服务试点</t>
  </si>
  <si>
    <t>联合市志愿服务中心拟制《柳州市新时代文明实践“时间银行”养老志愿服务试点工作的方案》，5月13日联合市委文明办召开“时间银行”养老志愿服务试点工作布置会，新增试点社区12个，其中自治区级4个，市级8个。</t>
  </si>
  <si>
    <t>柳州市积极探索“低龄存时间，高龄换服务”的“时间银行”养老志愿服务模式，并以鱼峰区龙擎苑社区、柳南区福鑫社区、柳北区雅莲社区为试点社区，整合辖区资源力量，引导和激励社区低龄老年人为高龄老年人提供养老志愿服务，同时组织单位、党员、群众、青少年等社会群体积极参与社区志愿服务，为我市创新基层社会治理方式、推进社区“共建共治共享”、助力社区养老服务业发展提供了有益尝试,相关做法获学习强国刊登报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</si>
</sst>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9"/>
      <name val="宋体"/>
      <family val="0"/>
    </font>
    <font>
      <b/>
      <sz val="9"/>
      <name val="宋体"/>
      <family val="0"/>
    </font>
    <font>
      <sz val="9"/>
      <name val="黑体"/>
      <family val="3"/>
    </font>
    <font>
      <b/>
      <sz val="12"/>
      <name val="宋体"/>
      <family val="0"/>
    </font>
    <font>
      <sz val="10"/>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b/>
      <sz val="12"/>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7">
    <xf numFmtId="0" fontId="0" fillId="0" borderId="0" xfId="0" applyFont="1" applyAlignment="1">
      <alignment vertical="center"/>
    </xf>
    <xf numFmtId="0" fontId="44" fillId="0" borderId="0" xfId="0" applyFont="1" applyFill="1" applyAlignment="1">
      <alignment horizontal="left" vertical="center" wrapText="1"/>
    </xf>
    <xf numFmtId="0" fontId="45" fillId="0" borderId="0" xfId="0" applyFont="1" applyFill="1" applyAlignment="1">
      <alignment horizontal="left" vertical="center" wrapText="1"/>
    </xf>
    <xf numFmtId="0" fontId="44" fillId="0" borderId="0" xfId="0" applyFont="1" applyFill="1" applyAlignment="1">
      <alignment vertical="center" wrapText="1"/>
    </xf>
    <xf numFmtId="0" fontId="44" fillId="0" borderId="0" xfId="0" applyFont="1" applyFill="1" applyAlignment="1">
      <alignment wrapText="1"/>
    </xf>
    <xf numFmtId="0" fontId="44" fillId="0" borderId="0" xfId="0" applyFont="1" applyFill="1" applyAlignment="1">
      <alignment horizontal="center" vertical="center" wrapText="1"/>
    </xf>
    <xf numFmtId="10" fontId="4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46" fillId="0" borderId="0" xfId="0" applyFont="1" applyFill="1" applyAlignment="1">
      <alignment horizontal="center" vertical="center" wrapText="1"/>
    </xf>
    <xf numFmtId="0" fontId="45" fillId="0" borderId="9" xfId="0" applyFont="1" applyFill="1" applyBorder="1" applyAlignment="1">
      <alignment horizontal="left" vertical="center" wrapText="1"/>
    </xf>
    <xf numFmtId="10" fontId="45" fillId="0" borderId="9" xfId="0" applyNumberFormat="1" applyFont="1" applyFill="1" applyBorder="1" applyAlignment="1">
      <alignment horizontal="left" vertical="center" wrapText="1"/>
    </xf>
    <xf numFmtId="176" fontId="45" fillId="0" borderId="9" xfId="0" applyNumberFormat="1" applyFont="1" applyFill="1" applyBorder="1" applyAlignment="1">
      <alignment horizontal="right" vertical="center" wrapText="1"/>
    </xf>
    <xf numFmtId="10" fontId="45" fillId="0" borderId="9" xfId="0" applyNumberFormat="1" applyFont="1" applyFill="1" applyBorder="1" applyAlignment="1">
      <alignment horizontal="right" vertical="center" wrapText="1"/>
    </xf>
    <xf numFmtId="0" fontId="45" fillId="0" borderId="0" xfId="0" applyFont="1" applyFill="1" applyAlignment="1">
      <alignment horizontal="center" vertical="center" wrapText="1"/>
    </xf>
    <xf numFmtId="0" fontId="45" fillId="0" borderId="9" xfId="0" applyFont="1" applyFill="1" applyBorder="1" applyAlignment="1">
      <alignment horizontal="right" vertical="center" wrapText="1"/>
    </xf>
    <xf numFmtId="0" fontId="44" fillId="0" borderId="9" xfId="0" applyFont="1" applyFill="1" applyBorder="1" applyAlignment="1">
      <alignment vertical="center" wrapText="1"/>
    </xf>
    <xf numFmtId="10" fontId="44" fillId="0" borderId="9" xfId="0" applyNumberFormat="1" applyFont="1" applyFill="1" applyBorder="1" applyAlignment="1">
      <alignment vertical="center" wrapText="1"/>
    </xf>
    <xf numFmtId="0" fontId="44" fillId="0" borderId="9" xfId="0" applyFont="1" applyFill="1" applyBorder="1" applyAlignment="1">
      <alignment wrapText="1"/>
    </xf>
    <xf numFmtId="0" fontId="47" fillId="0" borderId="0" xfId="0" applyFont="1" applyFill="1" applyAlignment="1">
      <alignment horizontal="left" vertical="center" wrapText="1"/>
    </xf>
    <xf numFmtId="0" fontId="47" fillId="0" borderId="9" xfId="0" applyFont="1" applyFill="1" applyBorder="1" applyAlignment="1">
      <alignment vertical="center" wrapText="1"/>
    </xf>
    <xf numFmtId="176" fontId="48" fillId="0" borderId="9" xfId="0" applyNumberFormat="1" applyFont="1" applyFill="1" applyBorder="1" applyAlignment="1">
      <alignment vertical="center" wrapText="1"/>
    </xf>
    <xf numFmtId="0" fontId="48" fillId="0" borderId="9" xfId="0" applyFont="1" applyFill="1" applyBorder="1" applyAlignment="1">
      <alignment vertical="center" wrapText="1"/>
    </xf>
    <xf numFmtId="9" fontId="48" fillId="0" borderId="9" xfId="0" applyNumberFormat="1" applyFont="1" applyFill="1" applyBorder="1" applyAlignment="1">
      <alignment vertical="center" wrapText="1"/>
    </xf>
    <xf numFmtId="0" fontId="45" fillId="0" borderId="9" xfId="0" applyFont="1" applyFill="1" applyBorder="1" applyAlignment="1">
      <alignment horizontal="right" wrapText="1"/>
    </xf>
    <xf numFmtId="176" fontId="45" fillId="0" borderId="9" xfId="0" applyNumberFormat="1" applyFont="1" applyFill="1" applyBorder="1" applyAlignment="1">
      <alignment vertical="center" wrapText="1"/>
    </xf>
    <xf numFmtId="176" fontId="44" fillId="0" borderId="9" xfId="0" applyNumberFormat="1" applyFont="1" applyFill="1" applyBorder="1" applyAlignment="1">
      <alignment vertical="center" wrapText="1"/>
    </xf>
    <xf numFmtId="9" fontId="44" fillId="0" borderId="9" xfId="0" applyNumberFormat="1" applyFont="1" applyFill="1" applyBorder="1" applyAlignment="1">
      <alignment vertical="center" wrapText="1"/>
    </xf>
    <xf numFmtId="176" fontId="44" fillId="0" borderId="9" xfId="0" applyNumberFormat="1" applyFont="1" applyFill="1" applyBorder="1" applyAlignment="1">
      <alignment wrapText="1"/>
    </xf>
    <xf numFmtId="176" fontId="47" fillId="0" borderId="9" xfId="0" applyNumberFormat="1" applyFont="1" applyFill="1" applyBorder="1" applyAlignment="1">
      <alignment vertical="center" wrapText="1"/>
    </xf>
    <xf numFmtId="0" fontId="46" fillId="0" borderId="0" xfId="0" applyFont="1" applyFill="1" applyAlignment="1">
      <alignment horizontal="left"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left" vertical="top" wrapText="1"/>
    </xf>
    <xf numFmtId="0" fontId="48" fillId="0" borderId="9" xfId="0" applyFont="1" applyFill="1" applyBorder="1" applyAlignment="1">
      <alignment vertical="top" wrapText="1"/>
    </xf>
    <xf numFmtId="0" fontId="47" fillId="0" borderId="0" xfId="0" applyFont="1" applyFill="1" applyAlignment="1">
      <alignment wrapText="1"/>
    </xf>
    <xf numFmtId="0" fontId="44" fillId="0" borderId="9" xfId="0" applyFont="1" applyFill="1" applyBorder="1" applyAlignment="1">
      <alignment vertical="top" wrapText="1"/>
    </xf>
    <xf numFmtId="0" fontId="45" fillId="0" borderId="0" xfId="0" applyFont="1" applyFill="1" applyAlignment="1">
      <alignment horizontal="left" wrapText="1"/>
    </xf>
    <xf numFmtId="0" fontId="44" fillId="0" borderId="9" xfId="0" applyFont="1" applyFill="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0"/>
  <sheetViews>
    <sheetView tabSelected="1" zoomScaleSheetLayoutView="100" workbookViewId="0" topLeftCell="C24">
      <selection activeCell="J37" sqref="A1:IV65536"/>
    </sheetView>
  </sheetViews>
  <sheetFormatPr defaultColWidth="9.00390625" defaultRowHeight="15"/>
  <cols>
    <col min="1" max="1" width="1.421875" style="1" hidden="1" customWidth="1"/>
    <col min="2" max="2" width="2.8515625" style="5" hidden="1" customWidth="1"/>
    <col min="3" max="3" width="32.140625" style="1" customWidth="1"/>
    <col min="4" max="4" width="7.421875" style="1" customWidth="1"/>
    <col min="5" max="5" width="8.421875" style="1" customWidth="1"/>
    <col min="6" max="6" width="8.7109375" style="1" customWidth="1"/>
    <col min="7" max="7" width="7.140625" style="6" customWidth="1"/>
    <col min="8" max="8" width="9.00390625" style="1" customWidth="1"/>
    <col min="9" max="10" width="29.8515625" style="1" customWidth="1"/>
    <col min="11" max="11" width="32.8515625" style="1" customWidth="1"/>
    <col min="12" max="12" width="15.00390625" style="1" customWidth="1"/>
    <col min="13" max="16384" width="9.00390625" style="1" customWidth="1"/>
  </cols>
  <sheetData>
    <row r="1" spans="2:7" s="1" customFormat="1" ht="11.25">
      <c r="B1" s="5"/>
      <c r="C1" s="1" t="s">
        <v>0</v>
      </c>
      <c r="D1" s="7"/>
      <c r="G1" s="6"/>
    </row>
    <row r="2" spans="2:11" s="1" customFormat="1" ht="14.25">
      <c r="B2" s="5"/>
      <c r="C2" s="8" t="s">
        <v>1</v>
      </c>
      <c r="D2" s="8"/>
      <c r="E2" s="8"/>
      <c r="F2" s="8"/>
      <c r="G2" s="8"/>
      <c r="H2" s="8"/>
      <c r="I2" s="29"/>
      <c r="J2" s="29"/>
      <c r="K2" s="8"/>
    </row>
    <row r="3" spans="2:10" s="1" customFormat="1" ht="11.25">
      <c r="B3" s="5"/>
      <c r="G3" s="6"/>
      <c r="J3" s="1" t="s">
        <v>2</v>
      </c>
    </row>
    <row r="4" spans="2:11" s="1" customFormat="1" ht="22.5">
      <c r="B4" s="5"/>
      <c r="C4" s="9" t="s">
        <v>3</v>
      </c>
      <c r="D4" s="9" t="s">
        <v>4</v>
      </c>
      <c r="E4" s="9" t="s">
        <v>5</v>
      </c>
      <c r="F4" s="9" t="s">
        <v>6</v>
      </c>
      <c r="G4" s="10" t="s">
        <v>7</v>
      </c>
      <c r="H4" s="9" t="s">
        <v>8</v>
      </c>
      <c r="I4" s="9" t="s">
        <v>9</v>
      </c>
      <c r="J4" s="9" t="s">
        <v>10</v>
      </c>
      <c r="K4" s="9" t="s">
        <v>11</v>
      </c>
    </row>
    <row r="5" spans="2:11" s="1" customFormat="1" ht="11.25">
      <c r="B5" s="5"/>
      <c r="C5" s="9" t="s">
        <v>12</v>
      </c>
      <c r="D5" s="11">
        <v>143</v>
      </c>
      <c r="E5" s="11">
        <v>3917.146</v>
      </c>
      <c r="F5" s="11">
        <v>2578.786</v>
      </c>
      <c r="G5" s="12">
        <v>0.658332878069901</v>
      </c>
      <c r="H5" s="11">
        <v>1338.36</v>
      </c>
      <c r="I5" s="9"/>
      <c r="J5" s="9"/>
      <c r="K5" s="9"/>
    </row>
    <row r="6" spans="2:11" s="2" customFormat="1" ht="11.25">
      <c r="B6" s="13"/>
      <c r="C6" s="9" t="s">
        <v>13</v>
      </c>
      <c r="D6" s="11">
        <f aca="true" t="shared" si="0" ref="D6:F6">D7+D14+D21+D27+D31+D33</f>
        <v>143</v>
      </c>
      <c r="E6" s="11">
        <f t="shared" si="0"/>
        <v>3917.1499999999996</v>
      </c>
      <c r="F6" s="11">
        <f t="shared" si="0"/>
        <v>2578.782</v>
      </c>
      <c r="G6" s="12">
        <f aca="true" t="shared" si="1" ref="G6:G17">F6/E6</f>
        <v>0.6583311846623183</v>
      </c>
      <c r="H6" s="11">
        <f aca="true" t="shared" si="2" ref="H6:H13">E6-F6</f>
        <v>1338.3679999999995</v>
      </c>
      <c r="I6" s="9"/>
      <c r="J6" s="9"/>
      <c r="K6" s="9"/>
    </row>
    <row r="7" spans="2:11" s="2" customFormat="1" ht="11.25">
      <c r="B7" s="13"/>
      <c r="C7" s="9" t="s">
        <v>14</v>
      </c>
      <c r="D7" s="14">
        <v>44</v>
      </c>
      <c r="E7" s="14">
        <v>1678.65</v>
      </c>
      <c r="F7" s="14">
        <v>1399</v>
      </c>
      <c r="G7" s="12">
        <f t="shared" si="1"/>
        <v>0.8334077979328627</v>
      </c>
      <c r="H7" s="14">
        <v>279.65</v>
      </c>
      <c r="I7" s="9"/>
      <c r="J7" s="9"/>
      <c r="K7" s="9"/>
    </row>
    <row r="8" spans="2:11" s="3" customFormat="1" ht="37.5" customHeight="1">
      <c r="B8" s="3">
        <v>3</v>
      </c>
      <c r="C8" s="15" t="s">
        <v>15</v>
      </c>
      <c r="D8" s="15">
        <v>1</v>
      </c>
      <c r="E8" s="15">
        <v>200</v>
      </c>
      <c r="F8" s="15">
        <v>200</v>
      </c>
      <c r="G8" s="16">
        <f t="shared" si="1"/>
        <v>1</v>
      </c>
      <c r="H8" s="15">
        <f t="shared" si="2"/>
        <v>0</v>
      </c>
      <c r="I8" s="30" t="s">
        <v>16</v>
      </c>
      <c r="J8" s="30" t="s">
        <v>17</v>
      </c>
      <c r="K8" s="15"/>
    </row>
    <row r="9" spans="2:11" s="3" customFormat="1" ht="33.75">
      <c r="B9" s="3">
        <v>1</v>
      </c>
      <c r="C9" s="15" t="s">
        <v>18</v>
      </c>
      <c r="D9" s="15">
        <v>6</v>
      </c>
      <c r="E9" s="15">
        <v>564.5</v>
      </c>
      <c r="F9" s="15">
        <v>563.27</v>
      </c>
      <c r="G9" s="16">
        <f t="shared" si="1"/>
        <v>0.9978210806023029</v>
      </c>
      <c r="H9" s="15">
        <f t="shared" si="2"/>
        <v>1.2300000000000182</v>
      </c>
      <c r="I9" s="30" t="s">
        <v>19</v>
      </c>
      <c r="J9" s="30" t="s">
        <v>20</v>
      </c>
      <c r="K9" s="15"/>
    </row>
    <row r="10" spans="2:11" s="3" customFormat="1" ht="36" customHeight="1">
      <c r="B10" s="3">
        <v>2</v>
      </c>
      <c r="C10" s="15" t="s">
        <v>21</v>
      </c>
      <c r="D10" s="15">
        <v>5</v>
      </c>
      <c r="E10" s="15">
        <v>2</v>
      </c>
      <c r="F10" s="15">
        <v>1.85</v>
      </c>
      <c r="G10" s="16">
        <f t="shared" si="1"/>
        <v>0.925</v>
      </c>
      <c r="H10" s="15">
        <f t="shared" si="2"/>
        <v>0.1499999999999999</v>
      </c>
      <c r="I10" s="30" t="s">
        <v>22</v>
      </c>
      <c r="J10" s="30" t="s">
        <v>23</v>
      </c>
      <c r="K10" s="15"/>
    </row>
    <row r="11" spans="2:11" s="3" customFormat="1" ht="78" customHeight="1">
      <c r="B11" s="3">
        <v>4</v>
      </c>
      <c r="C11" s="15" t="s">
        <v>24</v>
      </c>
      <c r="D11" s="15">
        <v>20</v>
      </c>
      <c r="E11" s="15">
        <v>682.4</v>
      </c>
      <c r="F11" s="15">
        <v>460.68</v>
      </c>
      <c r="G11" s="16">
        <f t="shared" si="1"/>
        <v>0.6750879249706917</v>
      </c>
      <c r="H11" s="15">
        <f t="shared" si="2"/>
        <v>221.71999999999997</v>
      </c>
      <c r="I11" s="30" t="s">
        <v>25</v>
      </c>
      <c r="J11" s="30" t="s">
        <v>26</v>
      </c>
      <c r="K11" s="15"/>
    </row>
    <row r="12" spans="2:11" s="3" customFormat="1" ht="33.75" customHeight="1">
      <c r="B12" s="3">
        <v>5</v>
      </c>
      <c r="C12" s="15" t="s">
        <v>27</v>
      </c>
      <c r="D12" s="15">
        <v>1</v>
      </c>
      <c r="E12" s="15">
        <v>45.5</v>
      </c>
      <c r="F12" s="15">
        <v>7.61</v>
      </c>
      <c r="G12" s="16">
        <f t="shared" si="1"/>
        <v>0.16725274725274725</v>
      </c>
      <c r="H12" s="15">
        <f t="shared" si="2"/>
        <v>37.89</v>
      </c>
      <c r="I12" s="30" t="s">
        <v>28</v>
      </c>
      <c r="J12" s="30" t="s">
        <v>29</v>
      </c>
      <c r="K12" s="15" t="s">
        <v>30</v>
      </c>
    </row>
    <row r="13" spans="3:11" s="3" customFormat="1" ht="45">
      <c r="C13" s="15" t="s">
        <v>31</v>
      </c>
      <c r="D13" s="15">
        <v>11</v>
      </c>
      <c r="E13" s="15">
        <v>184.25</v>
      </c>
      <c r="F13" s="15">
        <v>165.59</v>
      </c>
      <c r="G13" s="16">
        <f t="shared" si="1"/>
        <v>0.8987245590230665</v>
      </c>
      <c r="H13" s="15">
        <f t="shared" si="2"/>
        <v>18.659999999999997</v>
      </c>
      <c r="I13" s="30" t="s">
        <v>32</v>
      </c>
      <c r="J13" s="30" t="s">
        <v>33</v>
      </c>
      <c r="K13" s="15"/>
    </row>
    <row r="14" spans="2:11" s="2" customFormat="1" ht="11.25">
      <c r="B14" s="13" t="s">
        <v>34</v>
      </c>
      <c r="C14" s="9" t="s">
        <v>35</v>
      </c>
      <c r="D14" s="14">
        <v>15</v>
      </c>
      <c r="E14" s="14">
        <v>158.33</v>
      </c>
      <c r="F14" s="14">
        <v>127.74</v>
      </c>
      <c r="G14" s="12">
        <f t="shared" si="1"/>
        <v>0.8067959325459483</v>
      </c>
      <c r="H14" s="14">
        <v>30.59</v>
      </c>
      <c r="I14" s="9"/>
      <c r="J14" s="9"/>
      <c r="K14" s="9"/>
    </row>
    <row r="15" spans="2:11" s="3" customFormat="1" ht="33.75">
      <c r="B15" s="3">
        <v>8</v>
      </c>
      <c r="C15" s="15" t="s">
        <v>36</v>
      </c>
      <c r="D15" s="15">
        <v>8</v>
      </c>
      <c r="E15" s="15">
        <v>66.5</v>
      </c>
      <c r="F15" s="15">
        <v>53.66</v>
      </c>
      <c r="G15" s="16">
        <f t="shared" si="1"/>
        <v>0.8069172932330827</v>
      </c>
      <c r="H15" s="15">
        <f aca="true" t="shared" si="3" ref="H15:H17">E15-F15</f>
        <v>12.840000000000003</v>
      </c>
      <c r="I15" s="30" t="s">
        <v>37</v>
      </c>
      <c r="J15" s="30" t="s">
        <v>38</v>
      </c>
      <c r="K15" s="15" t="s">
        <v>39</v>
      </c>
    </row>
    <row r="16" spans="2:12" s="3" customFormat="1" ht="22.5">
      <c r="B16" s="3">
        <v>9</v>
      </c>
      <c r="C16" s="15" t="s">
        <v>40</v>
      </c>
      <c r="D16" s="15">
        <v>1</v>
      </c>
      <c r="E16" s="15">
        <v>5.95</v>
      </c>
      <c r="F16" s="15">
        <v>1.85</v>
      </c>
      <c r="G16" s="16">
        <f t="shared" si="1"/>
        <v>0.31092436974789917</v>
      </c>
      <c r="H16" s="15">
        <f t="shared" si="3"/>
        <v>4.1</v>
      </c>
      <c r="I16" s="30" t="s">
        <v>41</v>
      </c>
      <c r="J16" s="30" t="s">
        <v>42</v>
      </c>
      <c r="K16" s="15"/>
      <c r="L16" s="4"/>
    </row>
    <row r="17" spans="2:12" s="3" customFormat="1" ht="31.5" customHeight="1">
      <c r="B17" s="3">
        <v>10</v>
      </c>
      <c r="C17" s="15" t="s">
        <v>43</v>
      </c>
      <c r="D17" s="17">
        <v>1</v>
      </c>
      <c r="E17" s="17">
        <v>7.4</v>
      </c>
      <c r="F17" s="17">
        <v>0</v>
      </c>
      <c r="G17" s="16">
        <f t="shared" si="1"/>
        <v>0</v>
      </c>
      <c r="H17" s="15">
        <f t="shared" si="3"/>
        <v>7.4</v>
      </c>
      <c r="I17" s="30" t="s">
        <v>44</v>
      </c>
      <c r="J17" s="30" t="s">
        <v>45</v>
      </c>
      <c r="K17" s="15" t="s">
        <v>46</v>
      </c>
      <c r="L17" s="4"/>
    </row>
    <row r="18" spans="1:12" s="3" customFormat="1" ht="96.75" customHeight="1">
      <c r="A18" s="18"/>
      <c r="B18" s="18">
        <v>46</v>
      </c>
      <c r="C18" s="15" t="s">
        <v>47</v>
      </c>
      <c r="D18" s="19">
        <v>1</v>
      </c>
      <c r="E18" s="20">
        <v>14.8</v>
      </c>
      <c r="F18" s="21">
        <v>8.85</v>
      </c>
      <c r="G18" s="21">
        <v>0.6</v>
      </c>
      <c r="H18" s="21">
        <v>5.95</v>
      </c>
      <c r="I18" s="31" t="s">
        <v>48</v>
      </c>
      <c r="J18" s="31" t="s">
        <v>49</v>
      </c>
      <c r="K18" s="32" t="s">
        <v>50</v>
      </c>
      <c r="L18" s="33"/>
    </row>
    <row r="19" spans="1:12" s="3" customFormat="1" ht="108.75" customHeight="1">
      <c r="A19" s="18"/>
      <c r="B19" s="18">
        <v>35</v>
      </c>
      <c r="C19" s="15" t="s">
        <v>51</v>
      </c>
      <c r="D19" s="21">
        <v>1</v>
      </c>
      <c r="E19" s="20">
        <v>52.18</v>
      </c>
      <c r="F19" s="21">
        <v>52.18</v>
      </c>
      <c r="G19" s="22">
        <v>1</v>
      </c>
      <c r="H19" s="21">
        <v>0</v>
      </c>
      <c r="I19" s="31" t="s">
        <v>52</v>
      </c>
      <c r="J19" s="31" t="s">
        <v>53</v>
      </c>
      <c r="K19" s="32" t="s">
        <v>50</v>
      </c>
      <c r="L19" s="33"/>
    </row>
    <row r="20" spans="1:12" s="3" customFormat="1" ht="70.5" customHeight="1">
      <c r="A20" s="18"/>
      <c r="B20" s="18"/>
      <c r="C20" s="15" t="s">
        <v>54</v>
      </c>
      <c r="D20" s="15">
        <v>3</v>
      </c>
      <c r="E20" s="15">
        <v>11.5</v>
      </c>
      <c r="F20" s="15">
        <v>11.2</v>
      </c>
      <c r="G20" s="16">
        <f aca="true" t="shared" si="4" ref="G20:G60">F20/E20</f>
        <v>0.9739130434782608</v>
      </c>
      <c r="H20" s="15">
        <f aca="true" t="shared" si="5" ref="H20:H60">E20-F20</f>
        <v>0.3000000000000007</v>
      </c>
      <c r="I20" s="30" t="s">
        <v>55</v>
      </c>
      <c r="J20" s="30" t="s">
        <v>56</v>
      </c>
      <c r="K20" s="15"/>
      <c r="L20" s="33"/>
    </row>
    <row r="21" spans="2:11" s="2" customFormat="1" ht="11.25">
      <c r="B21" s="13" t="s">
        <v>34</v>
      </c>
      <c r="C21" s="9" t="s">
        <v>57</v>
      </c>
      <c r="D21" s="14">
        <v>11</v>
      </c>
      <c r="E21" s="14">
        <v>431.57</v>
      </c>
      <c r="F21" s="14">
        <v>285.83</v>
      </c>
      <c r="G21" s="12">
        <f t="shared" si="4"/>
        <v>0.662302755057117</v>
      </c>
      <c r="H21" s="14">
        <f t="shared" si="5"/>
        <v>145.74</v>
      </c>
      <c r="I21" s="9"/>
      <c r="J21" s="9"/>
      <c r="K21" s="9"/>
    </row>
    <row r="22" spans="2:12" s="3" customFormat="1" ht="39" customHeight="1">
      <c r="B22" s="3">
        <v>13</v>
      </c>
      <c r="C22" s="15" t="s">
        <v>58</v>
      </c>
      <c r="D22" s="17">
        <v>2</v>
      </c>
      <c r="E22" s="17">
        <v>241</v>
      </c>
      <c r="F22" s="17">
        <v>241</v>
      </c>
      <c r="G22" s="16">
        <f t="shared" si="4"/>
        <v>1</v>
      </c>
      <c r="H22" s="15">
        <f t="shared" si="5"/>
        <v>0</v>
      </c>
      <c r="I22" s="30" t="s">
        <v>59</v>
      </c>
      <c r="J22" s="30" t="s">
        <v>60</v>
      </c>
      <c r="K22" s="15"/>
      <c r="L22" s="4"/>
    </row>
    <row r="23" spans="2:12" s="3" customFormat="1" ht="34.5" customHeight="1">
      <c r="B23" s="3">
        <v>14</v>
      </c>
      <c r="C23" s="15" t="s">
        <v>61</v>
      </c>
      <c r="D23" s="17">
        <v>4</v>
      </c>
      <c r="E23" s="17">
        <v>86.55</v>
      </c>
      <c r="F23" s="17">
        <v>0.99</v>
      </c>
      <c r="G23" s="16">
        <f t="shared" si="4"/>
        <v>0.011438474870017331</v>
      </c>
      <c r="H23" s="15">
        <f t="shared" si="5"/>
        <v>85.56</v>
      </c>
      <c r="I23" s="30" t="s">
        <v>62</v>
      </c>
      <c r="J23" s="30" t="s">
        <v>63</v>
      </c>
      <c r="K23" s="15"/>
      <c r="L23" s="4"/>
    </row>
    <row r="24" spans="2:11" s="4" customFormat="1" ht="72" customHeight="1">
      <c r="B24" s="4">
        <v>41</v>
      </c>
      <c r="C24" s="15" t="s">
        <v>64</v>
      </c>
      <c r="D24" s="15">
        <v>1</v>
      </c>
      <c r="E24" s="15">
        <v>51.72</v>
      </c>
      <c r="F24" s="15">
        <v>4.11</v>
      </c>
      <c r="G24" s="16">
        <f t="shared" si="4"/>
        <v>0.0794663573085847</v>
      </c>
      <c r="H24" s="15">
        <f t="shared" si="5"/>
        <v>47.61</v>
      </c>
      <c r="I24" s="31" t="s">
        <v>65</v>
      </c>
      <c r="J24" s="31" t="s">
        <v>66</v>
      </c>
      <c r="K24" s="34" t="s">
        <v>50</v>
      </c>
    </row>
    <row r="25" spans="1:11" s="4" customFormat="1" ht="101.25">
      <c r="A25" s="1"/>
      <c r="B25" s="18">
        <v>39</v>
      </c>
      <c r="C25" s="15" t="s">
        <v>67</v>
      </c>
      <c r="D25" s="21">
        <v>1</v>
      </c>
      <c r="E25" s="20">
        <v>40.5</v>
      </c>
      <c r="F25" s="21">
        <v>30.5</v>
      </c>
      <c r="G25" s="16">
        <f t="shared" si="4"/>
        <v>0.7530864197530864</v>
      </c>
      <c r="H25" s="15">
        <f t="shared" si="5"/>
        <v>10</v>
      </c>
      <c r="I25" s="31" t="s">
        <v>68</v>
      </c>
      <c r="J25" s="31" t="s">
        <v>69</v>
      </c>
      <c r="K25" s="32" t="s">
        <v>70</v>
      </c>
    </row>
    <row r="26" spans="1:11" s="4" customFormat="1" ht="33.75">
      <c r="A26" s="1"/>
      <c r="B26" s="3">
        <v>28</v>
      </c>
      <c r="C26" s="15" t="s">
        <v>71</v>
      </c>
      <c r="D26" s="15">
        <v>3</v>
      </c>
      <c r="E26" s="15">
        <v>11.8</v>
      </c>
      <c r="F26" s="15">
        <v>9.23</v>
      </c>
      <c r="G26" s="16">
        <f t="shared" si="4"/>
        <v>0.7822033898305084</v>
      </c>
      <c r="H26" s="15">
        <f t="shared" si="5"/>
        <v>2.5700000000000003</v>
      </c>
      <c r="I26" s="30" t="s">
        <v>72</v>
      </c>
      <c r="J26" s="30" t="s">
        <v>56</v>
      </c>
      <c r="K26" s="15"/>
    </row>
    <row r="27" spans="2:12" s="2" customFormat="1" ht="11.25">
      <c r="B27" s="13" t="s">
        <v>34</v>
      </c>
      <c r="C27" s="9" t="s">
        <v>73</v>
      </c>
      <c r="D27" s="23">
        <f aca="true" t="shared" si="6" ref="D27:F27">SUM(D28:D30)</f>
        <v>22</v>
      </c>
      <c r="E27" s="23">
        <f t="shared" si="6"/>
        <v>361.9</v>
      </c>
      <c r="F27" s="23">
        <f t="shared" si="6"/>
        <v>158.6</v>
      </c>
      <c r="G27" s="12">
        <f t="shared" si="4"/>
        <v>0.43824260845537444</v>
      </c>
      <c r="H27" s="23">
        <f t="shared" si="5"/>
        <v>203.29999999999998</v>
      </c>
      <c r="I27" s="9"/>
      <c r="J27" s="9"/>
      <c r="K27" s="9"/>
      <c r="L27" s="35"/>
    </row>
    <row r="28" spans="2:12" s="3" customFormat="1" ht="78.75">
      <c r="B28" s="3">
        <v>15</v>
      </c>
      <c r="C28" s="15" t="s">
        <v>74</v>
      </c>
      <c r="D28" s="15">
        <v>19</v>
      </c>
      <c r="E28" s="15">
        <v>264.3</v>
      </c>
      <c r="F28" s="15">
        <v>95.4</v>
      </c>
      <c r="G28" s="16">
        <f t="shared" si="4"/>
        <v>0.36095346197502837</v>
      </c>
      <c r="H28" s="15">
        <f t="shared" si="5"/>
        <v>168.9</v>
      </c>
      <c r="I28" s="30" t="s">
        <v>75</v>
      </c>
      <c r="J28" s="30" t="s">
        <v>76</v>
      </c>
      <c r="K28" s="15" t="s">
        <v>77</v>
      </c>
      <c r="L28" s="4"/>
    </row>
    <row r="29" spans="2:12" s="3" customFormat="1" ht="51.75" customHeight="1">
      <c r="B29" s="3">
        <v>16</v>
      </c>
      <c r="C29" s="15" t="s">
        <v>78</v>
      </c>
      <c r="D29" s="17">
        <v>2</v>
      </c>
      <c r="E29" s="17">
        <v>81.1</v>
      </c>
      <c r="F29" s="17">
        <v>57.3</v>
      </c>
      <c r="G29" s="16">
        <f t="shared" si="4"/>
        <v>0.7065351418002466</v>
      </c>
      <c r="H29" s="15">
        <f t="shared" si="5"/>
        <v>23.799999999999997</v>
      </c>
      <c r="I29" s="30" t="s">
        <v>79</v>
      </c>
      <c r="J29" s="30" t="s">
        <v>80</v>
      </c>
      <c r="K29" s="15"/>
      <c r="L29" s="4"/>
    </row>
    <row r="30" spans="2:12" s="3" customFormat="1" ht="78.75">
      <c r="B30" s="3">
        <v>36</v>
      </c>
      <c r="C30" s="15" t="s">
        <v>81</v>
      </c>
      <c r="D30" s="15">
        <v>1</v>
      </c>
      <c r="E30" s="15">
        <v>16.5</v>
      </c>
      <c r="F30" s="15">
        <v>5.9</v>
      </c>
      <c r="G30" s="16">
        <f t="shared" si="4"/>
        <v>0.3575757575757576</v>
      </c>
      <c r="H30" s="15">
        <f t="shared" si="5"/>
        <v>10.6</v>
      </c>
      <c r="I30" s="31" t="s">
        <v>82</v>
      </c>
      <c r="J30" s="31" t="s">
        <v>83</v>
      </c>
      <c r="K30" s="34" t="s">
        <v>50</v>
      </c>
      <c r="L30" s="4"/>
    </row>
    <row r="31" spans="2:11" s="2" customFormat="1" ht="11.25">
      <c r="B31" s="13" t="s">
        <v>34</v>
      </c>
      <c r="C31" s="9" t="s">
        <v>84</v>
      </c>
      <c r="D31" s="14">
        <f aca="true" t="shared" si="7" ref="D31:F31">D32</f>
        <v>11</v>
      </c>
      <c r="E31" s="14">
        <f t="shared" si="7"/>
        <v>132.7</v>
      </c>
      <c r="F31" s="14">
        <f t="shared" si="7"/>
        <v>39.89</v>
      </c>
      <c r="G31" s="12">
        <f t="shared" si="4"/>
        <v>0.30060286360211</v>
      </c>
      <c r="H31" s="14">
        <f t="shared" si="5"/>
        <v>92.80999999999999</v>
      </c>
      <c r="I31" s="9"/>
      <c r="J31" s="9"/>
      <c r="K31" s="9"/>
    </row>
    <row r="32" spans="2:12" s="3" customFormat="1" ht="56.25">
      <c r="B32" s="3">
        <v>17</v>
      </c>
      <c r="C32" s="15" t="s">
        <v>85</v>
      </c>
      <c r="D32" s="15">
        <v>11</v>
      </c>
      <c r="E32" s="15">
        <v>132.7</v>
      </c>
      <c r="F32" s="15">
        <v>39.89</v>
      </c>
      <c r="G32" s="16">
        <f t="shared" si="4"/>
        <v>0.30060286360211</v>
      </c>
      <c r="H32" s="15">
        <f t="shared" si="5"/>
        <v>92.80999999999999</v>
      </c>
      <c r="I32" s="30" t="s">
        <v>86</v>
      </c>
      <c r="J32" s="30" t="s">
        <v>87</v>
      </c>
      <c r="K32" s="15"/>
      <c r="L32" s="4"/>
    </row>
    <row r="33" spans="2:12" s="2" customFormat="1" ht="11.25">
      <c r="B33" s="13" t="s">
        <v>34</v>
      </c>
      <c r="C33" s="9" t="s">
        <v>88</v>
      </c>
      <c r="D33" s="24">
        <f aca="true" t="shared" si="8" ref="D33:F33">SUM(D34:D60)</f>
        <v>40</v>
      </c>
      <c r="E33" s="24">
        <f t="shared" si="8"/>
        <v>1153.9999999999998</v>
      </c>
      <c r="F33" s="24">
        <f t="shared" si="8"/>
        <v>567.722</v>
      </c>
      <c r="G33" s="12">
        <f t="shared" si="4"/>
        <v>0.49196013864818033</v>
      </c>
      <c r="H33" s="11">
        <f t="shared" si="5"/>
        <v>586.2779999999998</v>
      </c>
      <c r="I33" s="9"/>
      <c r="J33" s="9"/>
      <c r="K33" s="9"/>
      <c r="L33" s="35"/>
    </row>
    <row r="34" spans="1:11" s="1" customFormat="1" ht="22.5">
      <c r="A34" s="1" t="s">
        <v>89</v>
      </c>
      <c r="B34" s="18">
        <v>4</v>
      </c>
      <c r="C34" s="15" t="s">
        <v>90</v>
      </c>
      <c r="D34" s="15">
        <v>1</v>
      </c>
      <c r="E34" s="25">
        <v>30</v>
      </c>
      <c r="F34" s="15">
        <v>30</v>
      </c>
      <c r="G34" s="26">
        <f t="shared" si="4"/>
        <v>1</v>
      </c>
      <c r="H34" s="15">
        <f t="shared" si="5"/>
        <v>0</v>
      </c>
      <c r="I34" s="30" t="s">
        <v>91</v>
      </c>
      <c r="J34" s="30" t="s">
        <v>92</v>
      </c>
      <c r="K34" s="36"/>
    </row>
    <row r="35" spans="1:11" s="1" customFormat="1" ht="13.5">
      <c r="A35" s="1" t="s">
        <v>89</v>
      </c>
      <c r="B35" s="18">
        <v>11</v>
      </c>
      <c r="C35" s="15" t="s">
        <v>93</v>
      </c>
      <c r="D35" s="17">
        <v>1</v>
      </c>
      <c r="E35" s="27">
        <v>20</v>
      </c>
      <c r="F35" s="17">
        <v>20</v>
      </c>
      <c r="G35" s="26">
        <f t="shared" si="4"/>
        <v>1</v>
      </c>
      <c r="H35" s="15">
        <f t="shared" si="5"/>
        <v>0</v>
      </c>
      <c r="I35" s="36" t="s">
        <v>91</v>
      </c>
      <c r="J35" s="36" t="s">
        <v>94</v>
      </c>
      <c r="K35" s="36"/>
    </row>
    <row r="36" spans="1:11" s="1" customFormat="1" ht="36" customHeight="1">
      <c r="A36" s="1" t="s">
        <v>89</v>
      </c>
      <c r="B36" s="18">
        <v>12</v>
      </c>
      <c r="C36" s="15" t="s">
        <v>95</v>
      </c>
      <c r="D36" s="17">
        <v>1</v>
      </c>
      <c r="E36" s="27">
        <v>12</v>
      </c>
      <c r="F36" s="17">
        <v>2</v>
      </c>
      <c r="G36" s="26">
        <f t="shared" si="4"/>
        <v>0.16666666666666666</v>
      </c>
      <c r="H36" s="15">
        <f t="shared" si="5"/>
        <v>10</v>
      </c>
      <c r="I36" s="36" t="s">
        <v>96</v>
      </c>
      <c r="J36" s="36" t="s">
        <v>29</v>
      </c>
      <c r="K36" s="36" t="s">
        <v>97</v>
      </c>
    </row>
    <row r="37" spans="1:11" s="1" customFormat="1" ht="72" customHeight="1">
      <c r="A37" s="1" t="s">
        <v>89</v>
      </c>
      <c r="B37" s="18">
        <v>15</v>
      </c>
      <c r="C37" s="15" t="s">
        <v>98</v>
      </c>
      <c r="D37" s="21">
        <v>1</v>
      </c>
      <c r="E37" s="20">
        <v>29.8</v>
      </c>
      <c r="F37" s="21">
        <v>14.84</v>
      </c>
      <c r="G37" s="26">
        <f t="shared" si="4"/>
        <v>0.49798657718120803</v>
      </c>
      <c r="H37" s="15">
        <f t="shared" si="5"/>
        <v>14.96</v>
      </c>
      <c r="I37" s="31" t="s">
        <v>99</v>
      </c>
      <c r="J37" s="31" t="s">
        <v>100</v>
      </c>
      <c r="K37" s="32" t="s">
        <v>101</v>
      </c>
    </row>
    <row r="38" spans="1:11" s="1" customFormat="1" ht="114" customHeight="1">
      <c r="A38" s="1" t="s">
        <v>89</v>
      </c>
      <c r="B38" s="18">
        <v>15</v>
      </c>
      <c r="C38" s="15" t="s">
        <v>102</v>
      </c>
      <c r="D38" s="21">
        <v>1</v>
      </c>
      <c r="E38" s="20">
        <v>30</v>
      </c>
      <c r="F38" s="21">
        <v>16.8</v>
      </c>
      <c r="G38" s="26">
        <f t="shared" si="4"/>
        <v>0.56</v>
      </c>
      <c r="H38" s="15">
        <f t="shared" si="5"/>
        <v>13.2</v>
      </c>
      <c r="I38" s="31" t="s">
        <v>103</v>
      </c>
      <c r="J38" s="31" t="s">
        <v>104</v>
      </c>
      <c r="K38" s="32" t="s">
        <v>101</v>
      </c>
    </row>
    <row r="39" spans="1:11" s="1" customFormat="1" ht="88.5" customHeight="1">
      <c r="A39" s="1" t="s">
        <v>89</v>
      </c>
      <c r="B39" s="18">
        <v>18</v>
      </c>
      <c r="C39" s="15" t="s">
        <v>105</v>
      </c>
      <c r="D39" s="21">
        <v>5</v>
      </c>
      <c r="E39" s="21">
        <v>80</v>
      </c>
      <c r="F39" s="21">
        <v>71.81</v>
      </c>
      <c r="G39" s="26">
        <f t="shared" si="4"/>
        <v>0.897625</v>
      </c>
      <c r="H39" s="15">
        <f t="shared" si="5"/>
        <v>8.189999999999998</v>
      </c>
      <c r="I39" s="30" t="s">
        <v>106</v>
      </c>
      <c r="J39" s="30" t="s">
        <v>107</v>
      </c>
      <c r="K39" s="32"/>
    </row>
    <row r="40" spans="1:11" s="1" customFormat="1" ht="109.5" customHeight="1">
      <c r="A40" s="1" t="s">
        <v>89</v>
      </c>
      <c r="B40" s="18">
        <v>19</v>
      </c>
      <c r="C40" s="15" t="s">
        <v>108</v>
      </c>
      <c r="D40" s="21">
        <v>8</v>
      </c>
      <c r="E40" s="21">
        <v>134</v>
      </c>
      <c r="F40" s="21">
        <v>63.216</v>
      </c>
      <c r="G40" s="26">
        <f t="shared" si="4"/>
        <v>0.47176119402985073</v>
      </c>
      <c r="H40" s="15">
        <f t="shared" si="5"/>
        <v>70.78399999999999</v>
      </c>
      <c r="I40" s="30" t="s">
        <v>109</v>
      </c>
      <c r="J40" s="30" t="s">
        <v>110</v>
      </c>
      <c r="K40" s="32"/>
    </row>
    <row r="41" spans="1:11" s="1" customFormat="1" ht="13.5">
      <c r="A41" s="1" t="s">
        <v>89</v>
      </c>
      <c r="B41" s="18">
        <v>20</v>
      </c>
      <c r="C41" s="15" t="s">
        <v>111</v>
      </c>
      <c r="D41" s="17">
        <v>1</v>
      </c>
      <c r="E41" s="27">
        <v>30</v>
      </c>
      <c r="F41" s="17"/>
      <c r="G41" s="26">
        <f t="shared" si="4"/>
        <v>0</v>
      </c>
      <c r="H41" s="15">
        <f t="shared" si="5"/>
        <v>30</v>
      </c>
      <c r="I41" s="30" t="s">
        <v>112</v>
      </c>
      <c r="J41" s="30" t="s">
        <v>113</v>
      </c>
      <c r="K41" s="36"/>
    </row>
    <row r="42" spans="1:11" s="1" customFormat="1" ht="33.75">
      <c r="A42" s="1" t="s">
        <v>89</v>
      </c>
      <c r="B42" s="18">
        <v>21</v>
      </c>
      <c r="C42" s="15" t="s">
        <v>114</v>
      </c>
      <c r="D42" s="17">
        <v>1</v>
      </c>
      <c r="E42" s="27">
        <v>30</v>
      </c>
      <c r="F42" s="17">
        <v>0</v>
      </c>
      <c r="G42" s="26">
        <f t="shared" si="4"/>
        <v>0</v>
      </c>
      <c r="H42" s="15">
        <f t="shared" si="5"/>
        <v>30</v>
      </c>
      <c r="I42" s="36" t="s">
        <v>115</v>
      </c>
      <c r="J42" s="36" t="s">
        <v>116</v>
      </c>
      <c r="K42" s="36" t="s">
        <v>117</v>
      </c>
    </row>
    <row r="43" spans="1:11" s="1" customFormat="1" ht="22.5">
      <c r="A43" s="1" t="s">
        <v>89</v>
      </c>
      <c r="B43" s="18">
        <v>22</v>
      </c>
      <c r="C43" s="15" t="s">
        <v>118</v>
      </c>
      <c r="D43" s="17">
        <v>1</v>
      </c>
      <c r="E43" s="27">
        <v>40</v>
      </c>
      <c r="F43" s="17">
        <v>40</v>
      </c>
      <c r="G43" s="26">
        <f t="shared" si="4"/>
        <v>1</v>
      </c>
      <c r="H43" s="15">
        <f t="shared" si="5"/>
        <v>0</v>
      </c>
      <c r="I43" s="36" t="s">
        <v>119</v>
      </c>
      <c r="J43" s="36" t="s">
        <v>120</v>
      </c>
      <c r="K43" s="36"/>
    </row>
    <row r="44" spans="1:11" s="1" customFormat="1" ht="13.5">
      <c r="A44" s="1" t="s">
        <v>89</v>
      </c>
      <c r="B44" s="18">
        <v>23</v>
      </c>
      <c r="C44" s="15" t="s">
        <v>121</v>
      </c>
      <c r="D44" s="17">
        <v>1</v>
      </c>
      <c r="E44" s="27">
        <v>30</v>
      </c>
      <c r="F44" s="17">
        <v>30</v>
      </c>
      <c r="G44" s="26">
        <f t="shared" si="4"/>
        <v>1</v>
      </c>
      <c r="H44" s="15">
        <f t="shared" si="5"/>
        <v>0</v>
      </c>
      <c r="I44" s="36" t="s">
        <v>122</v>
      </c>
      <c r="J44" s="36" t="s">
        <v>123</v>
      </c>
      <c r="K44" s="36" t="s">
        <v>124</v>
      </c>
    </row>
    <row r="45" spans="1:11" s="1" customFormat="1" ht="102.75" customHeight="1">
      <c r="A45" s="1" t="s">
        <v>89</v>
      </c>
      <c r="B45" s="18">
        <v>24</v>
      </c>
      <c r="C45" s="15" t="s">
        <v>125</v>
      </c>
      <c r="D45" s="17">
        <v>1</v>
      </c>
      <c r="E45" s="27">
        <v>80</v>
      </c>
      <c r="F45" s="27">
        <v>79.866</v>
      </c>
      <c r="G45" s="26">
        <f t="shared" si="4"/>
        <v>0.998325</v>
      </c>
      <c r="H45" s="15">
        <f t="shared" si="5"/>
        <v>0.13400000000000034</v>
      </c>
      <c r="I45" s="30" t="s">
        <v>126</v>
      </c>
      <c r="J45" s="30" t="s">
        <v>127</v>
      </c>
      <c r="K45" s="36"/>
    </row>
    <row r="46" spans="1:11" s="1" customFormat="1" ht="22.5">
      <c r="A46" s="1" t="s">
        <v>89</v>
      </c>
      <c r="B46" s="18">
        <v>25</v>
      </c>
      <c r="C46" s="15" t="s">
        <v>128</v>
      </c>
      <c r="D46" s="15">
        <v>1</v>
      </c>
      <c r="E46" s="25">
        <v>20</v>
      </c>
      <c r="F46" s="15">
        <v>0</v>
      </c>
      <c r="G46" s="26">
        <f t="shared" si="4"/>
        <v>0</v>
      </c>
      <c r="H46" s="15">
        <f t="shared" si="5"/>
        <v>20</v>
      </c>
      <c r="I46" s="30" t="s">
        <v>129</v>
      </c>
      <c r="J46" s="30" t="s">
        <v>130</v>
      </c>
      <c r="K46" s="36"/>
    </row>
    <row r="47" spans="1:11" s="1" customFormat="1" ht="45" customHeight="1">
      <c r="A47" s="1" t="s">
        <v>89</v>
      </c>
      <c r="B47" s="18">
        <v>26</v>
      </c>
      <c r="C47" s="15" t="s">
        <v>131</v>
      </c>
      <c r="D47" s="19">
        <v>1</v>
      </c>
      <c r="E47" s="28">
        <v>5</v>
      </c>
      <c r="F47" s="19">
        <v>0</v>
      </c>
      <c r="G47" s="26">
        <f t="shared" si="4"/>
        <v>0</v>
      </c>
      <c r="H47" s="15">
        <f t="shared" si="5"/>
        <v>5</v>
      </c>
      <c r="I47" s="30" t="s">
        <v>132</v>
      </c>
      <c r="J47" s="30" t="s">
        <v>133</v>
      </c>
      <c r="K47" s="36"/>
    </row>
    <row r="48" spans="1:11" s="1" customFormat="1" ht="157.5">
      <c r="A48" s="1" t="s">
        <v>89</v>
      </c>
      <c r="B48" s="18">
        <v>30</v>
      </c>
      <c r="C48" s="15" t="s">
        <v>134</v>
      </c>
      <c r="D48" s="17">
        <v>1</v>
      </c>
      <c r="E48" s="27">
        <v>80</v>
      </c>
      <c r="F48" s="17">
        <v>40</v>
      </c>
      <c r="G48" s="26">
        <f t="shared" si="4"/>
        <v>0.5</v>
      </c>
      <c r="H48" s="15">
        <f t="shared" si="5"/>
        <v>40</v>
      </c>
      <c r="I48" s="36" t="s">
        <v>135</v>
      </c>
      <c r="J48" s="30" t="s">
        <v>136</v>
      </c>
      <c r="K48" s="36"/>
    </row>
    <row r="49" spans="1:11" s="1" customFormat="1" ht="63" customHeight="1">
      <c r="A49" s="1" t="s">
        <v>89</v>
      </c>
      <c r="B49" s="18">
        <v>31</v>
      </c>
      <c r="C49" s="15" t="s">
        <v>137</v>
      </c>
      <c r="D49" s="21">
        <v>1</v>
      </c>
      <c r="E49" s="20">
        <v>3.68</v>
      </c>
      <c r="F49" s="21">
        <v>2.99</v>
      </c>
      <c r="G49" s="26">
        <f t="shared" si="4"/>
        <v>0.8125</v>
      </c>
      <c r="H49" s="15">
        <f t="shared" si="5"/>
        <v>0.69</v>
      </c>
      <c r="I49" s="31" t="s">
        <v>138</v>
      </c>
      <c r="J49" s="31" t="s">
        <v>139</v>
      </c>
      <c r="K49" s="32" t="s">
        <v>101</v>
      </c>
    </row>
    <row r="50" spans="1:11" s="1" customFormat="1" ht="30" customHeight="1">
      <c r="A50" s="1" t="s">
        <v>89</v>
      </c>
      <c r="B50" s="18">
        <v>32</v>
      </c>
      <c r="C50" s="15" t="s">
        <v>140</v>
      </c>
      <c r="D50" s="21">
        <v>1</v>
      </c>
      <c r="E50" s="20">
        <v>25.05</v>
      </c>
      <c r="F50" s="21">
        <v>6.74</v>
      </c>
      <c r="G50" s="26">
        <f t="shared" si="4"/>
        <v>0.269061876247505</v>
      </c>
      <c r="H50" s="15">
        <f t="shared" si="5"/>
        <v>18.310000000000002</v>
      </c>
      <c r="I50" s="31" t="s">
        <v>141</v>
      </c>
      <c r="J50" s="31" t="s">
        <v>142</v>
      </c>
      <c r="K50" s="32" t="s">
        <v>101</v>
      </c>
    </row>
    <row r="51" spans="1:11" s="1" customFormat="1" ht="60" customHeight="1">
      <c r="A51" s="1" t="s">
        <v>89</v>
      </c>
      <c r="B51" s="18">
        <v>33</v>
      </c>
      <c r="C51" s="15" t="s">
        <v>143</v>
      </c>
      <c r="D51" s="21">
        <v>1</v>
      </c>
      <c r="E51" s="20">
        <v>130</v>
      </c>
      <c r="F51" s="21">
        <v>0.07</v>
      </c>
      <c r="G51" s="26">
        <f t="shared" si="4"/>
        <v>0.0005384615384615385</v>
      </c>
      <c r="H51" s="15">
        <f t="shared" si="5"/>
        <v>129.93</v>
      </c>
      <c r="I51" s="31" t="s">
        <v>144</v>
      </c>
      <c r="J51" s="31" t="s">
        <v>145</v>
      </c>
      <c r="K51" s="32" t="s">
        <v>101</v>
      </c>
    </row>
    <row r="52" spans="1:11" s="1" customFormat="1" ht="75" customHeight="1">
      <c r="A52" s="1" t="s">
        <v>89</v>
      </c>
      <c r="B52" s="18">
        <v>34</v>
      </c>
      <c r="C52" s="15" t="s">
        <v>146</v>
      </c>
      <c r="D52" s="21">
        <v>1</v>
      </c>
      <c r="E52" s="20">
        <v>40</v>
      </c>
      <c r="F52" s="21">
        <v>0.2</v>
      </c>
      <c r="G52" s="26">
        <f t="shared" si="4"/>
        <v>0.005</v>
      </c>
      <c r="H52" s="15">
        <f t="shared" si="5"/>
        <v>39.8</v>
      </c>
      <c r="I52" s="31" t="s">
        <v>147</v>
      </c>
      <c r="J52" s="31" t="s">
        <v>148</v>
      </c>
      <c r="K52" s="32" t="s">
        <v>101</v>
      </c>
    </row>
    <row r="53" spans="1:11" s="1" customFormat="1" ht="91.5" customHeight="1">
      <c r="A53" s="1" t="s">
        <v>89</v>
      </c>
      <c r="B53" s="18">
        <v>35</v>
      </c>
      <c r="C53" s="15" t="s">
        <v>51</v>
      </c>
      <c r="D53" s="21">
        <v>1</v>
      </c>
      <c r="E53" s="20">
        <v>73.93</v>
      </c>
      <c r="F53" s="21">
        <v>47.2</v>
      </c>
      <c r="G53" s="26">
        <f t="shared" si="4"/>
        <v>0.638441769241174</v>
      </c>
      <c r="H53" s="15">
        <f t="shared" si="5"/>
        <v>26.730000000000004</v>
      </c>
      <c r="I53" s="31" t="s">
        <v>52</v>
      </c>
      <c r="J53" s="31" t="s">
        <v>53</v>
      </c>
      <c r="K53" s="32" t="s">
        <v>101</v>
      </c>
    </row>
    <row r="54" spans="1:11" s="1" customFormat="1" ht="159" customHeight="1">
      <c r="A54" s="18" t="s">
        <v>89</v>
      </c>
      <c r="B54" s="18">
        <v>37</v>
      </c>
      <c r="C54" s="15" t="s">
        <v>149</v>
      </c>
      <c r="D54" s="21">
        <v>3</v>
      </c>
      <c r="E54" s="20">
        <v>56</v>
      </c>
      <c r="F54" s="21">
        <v>47.44</v>
      </c>
      <c r="G54" s="26">
        <f t="shared" si="4"/>
        <v>0.8471428571428571</v>
      </c>
      <c r="H54" s="15">
        <f t="shared" si="5"/>
        <v>8.560000000000002</v>
      </c>
      <c r="I54" s="31" t="s">
        <v>150</v>
      </c>
      <c r="J54" s="31" t="s">
        <v>151</v>
      </c>
      <c r="K54" s="32"/>
    </row>
    <row r="55" spans="1:11" s="1" customFormat="1" ht="45">
      <c r="A55" s="18" t="s">
        <v>89</v>
      </c>
      <c r="B55" s="18">
        <v>38</v>
      </c>
      <c r="C55" s="15" t="s">
        <v>152</v>
      </c>
      <c r="D55" s="21">
        <v>1</v>
      </c>
      <c r="E55" s="20">
        <v>14</v>
      </c>
      <c r="F55" s="21">
        <v>4.79</v>
      </c>
      <c r="G55" s="26">
        <f t="shared" si="4"/>
        <v>0.34214285714285714</v>
      </c>
      <c r="H55" s="15">
        <f t="shared" si="5"/>
        <v>9.21</v>
      </c>
      <c r="I55" s="31" t="s">
        <v>153</v>
      </c>
      <c r="J55" s="31" t="s">
        <v>154</v>
      </c>
      <c r="K55" s="32"/>
    </row>
    <row r="56" spans="1:11" s="1" customFormat="1" ht="45">
      <c r="A56" s="1" t="s">
        <v>89</v>
      </c>
      <c r="B56" s="18">
        <v>40</v>
      </c>
      <c r="C56" s="15" t="s">
        <v>155</v>
      </c>
      <c r="D56" s="21">
        <v>1</v>
      </c>
      <c r="E56" s="20">
        <v>100</v>
      </c>
      <c r="F56" s="21">
        <v>0</v>
      </c>
      <c r="G56" s="26">
        <f t="shared" si="4"/>
        <v>0</v>
      </c>
      <c r="H56" s="15">
        <f t="shared" si="5"/>
        <v>100</v>
      </c>
      <c r="I56" s="31" t="s">
        <v>156</v>
      </c>
      <c r="J56" s="31" t="s">
        <v>66</v>
      </c>
      <c r="K56" s="32" t="s">
        <v>101</v>
      </c>
    </row>
    <row r="57" spans="1:11" s="1" customFormat="1" ht="33.75">
      <c r="A57" s="1" t="s">
        <v>89</v>
      </c>
      <c r="B57" s="18">
        <v>42</v>
      </c>
      <c r="C57" s="15" t="s">
        <v>157</v>
      </c>
      <c r="D57" s="21">
        <v>1</v>
      </c>
      <c r="E57" s="20">
        <v>8</v>
      </c>
      <c r="F57" s="21">
        <v>8</v>
      </c>
      <c r="G57" s="26">
        <f t="shared" si="4"/>
        <v>1</v>
      </c>
      <c r="H57" s="15">
        <f t="shared" si="5"/>
        <v>0</v>
      </c>
      <c r="I57" s="31" t="s">
        <v>158</v>
      </c>
      <c r="J57" s="31" t="s">
        <v>159</v>
      </c>
      <c r="K57" s="32" t="s">
        <v>101</v>
      </c>
    </row>
    <row r="58" spans="1:11" s="1" customFormat="1" ht="139.5" customHeight="1">
      <c r="A58" s="1" t="s">
        <v>89</v>
      </c>
      <c r="B58" s="18">
        <v>43</v>
      </c>
      <c r="C58" s="15" t="s">
        <v>160</v>
      </c>
      <c r="D58" s="21">
        <v>1</v>
      </c>
      <c r="E58" s="20">
        <v>21.6</v>
      </c>
      <c r="F58" s="21">
        <v>21.6</v>
      </c>
      <c r="G58" s="26">
        <f t="shared" si="4"/>
        <v>1</v>
      </c>
      <c r="H58" s="15">
        <f t="shared" si="5"/>
        <v>0</v>
      </c>
      <c r="I58" s="31" t="s">
        <v>161</v>
      </c>
      <c r="J58" s="31" t="s">
        <v>162</v>
      </c>
      <c r="K58" s="32" t="s">
        <v>101</v>
      </c>
    </row>
    <row r="59" spans="1:11" s="1" customFormat="1" ht="67.5" customHeight="1">
      <c r="A59" s="1" t="s">
        <v>89</v>
      </c>
      <c r="B59" s="18">
        <v>44</v>
      </c>
      <c r="C59" s="15" t="s">
        <v>163</v>
      </c>
      <c r="D59" s="21">
        <v>1</v>
      </c>
      <c r="E59" s="20">
        <v>26.94</v>
      </c>
      <c r="F59" s="21">
        <v>16.16</v>
      </c>
      <c r="G59" s="26">
        <f t="shared" si="4"/>
        <v>0.5998515219005196</v>
      </c>
      <c r="H59" s="15">
        <f t="shared" si="5"/>
        <v>10.780000000000001</v>
      </c>
      <c r="I59" s="31" t="s">
        <v>164</v>
      </c>
      <c r="J59" s="31" t="s">
        <v>165</v>
      </c>
      <c r="K59" s="32" t="s">
        <v>101</v>
      </c>
    </row>
    <row r="60" spans="1:11" s="1" customFormat="1" ht="159" customHeight="1">
      <c r="A60" s="1" t="s">
        <v>89</v>
      </c>
      <c r="B60" s="18">
        <v>45</v>
      </c>
      <c r="C60" s="15" t="s">
        <v>166</v>
      </c>
      <c r="D60" s="19">
        <v>1</v>
      </c>
      <c r="E60" s="28">
        <v>4</v>
      </c>
      <c r="F60" s="19">
        <v>4</v>
      </c>
      <c r="G60" s="26">
        <f t="shared" si="4"/>
        <v>1</v>
      </c>
      <c r="H60" s="15">
        <f t="shared" si="5"/>
        <v>0</v>
      </c>
      <c r="I60" s="31" t="s">
        <v>167</v>
      </c>
      <c r="J60" s="31" t="s">
        <v>168</v>
      </c>
      <c r="K60" s="32" t="s">
        <v>101</v>
      </c>
    </row>
  </sheetData>
  <sheetProtection/>
  <mergeCells count="2">
    <mergeCell ref="C2:K2"/>
    <mergeCell ref="J3:K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2021-04-08T07:41:29Z</dcterms:created>
  <dcterms:modified xsi:type="dcterms:W3CDTF">2023-05-08T09:00:06Z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89B6BF72C5954E368FDC5EF8E6E34A9A</vt:lpwstr>
  </property>
</Properties>
</file>