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总表" sheetId="2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<sst xmlns="http://schemas.openxmlformats.org/spreadsheetml/2006/main" count="33" uniqueCount="33">
  <si>
    <t>附件：</t>
  </si>
  <si>
    <t>LIMS系统整合改造升级项目投资概算汇总表</t>
  </si>
  <si>
    <t>序号</t>
  </si>
  <si>
    <t>工程或费用名称</t>
  </si>
  <si>
    <t>投资估算造价（万元）</t>
  </si>
  <si>
    <t>投资占比(%)</t>
  </si>
  <si>
    <t>备注</t>
  </si>
  <si>
    <t>建筑工程费</t>
  </si>
  <si>
    <t>设备购置费及安装费用</t>
  </si>
  <si>
    <t>软件开发费</t>
  </si>
  <si>
    <t>安装工程费</t>
  </si>
  <si>
    <t>其它费用</t>
  </si>
  <si>
    <t>合计</t>
  </si>
  <si>
    <t>一</t>
  </si>
  <si>
    <t>工程费用</t>
  </si>
  <si>
    <t>LIMS系统整合改造升级</t>
  </si>
  <si>
    <t>配套设备</t>
  </si>
  <si>
    <t>原始记录制作费/仪器设备接入费</t>
  </si>
  <si>
    <t>二</t>
  </si>
  <si>
    <t>工程其他费用</t>
  </si>
  <si>
    <t>项目前期工作咨询费</t>
  </si>
  <si>
    <t>第三方测评费用</t>
  </si>
  <si>
    <t>工程监理费</t>
  </si>
  <si>
    <t>竣工结算及决算编制费</t>
  </si>
  <si>
    <t>三</t>
  </si>
  <si>
    <t>预备费</t>
  </si>
  <si>
    <t>基本预备费</t>
  </si>
  <si>
    <t>四</t>
  </si>
  <si>
    <t>资金占用费</t>
  </si>
  <si>
    <t>五</t>
  </si>
  <si>
    <t>流动资金</t>
  </si>
  <si>
    <t>六</t>
  </si>
  <si>
    <t>项目总投资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</si>
</sst>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仿宋"/>
      <charset val="134"/>
    </font>
    <font>
      <b/>
      <sz val="10"/>
      <color rgb="FF000000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24" fillId="33" borderId="12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176" fontId="3" fillId="0" borderId="1" xfId="0" applyNumberFormat="1" applyFont="1" applyFill="1" applyBorder="1" applyAlignment="1">
      <alignment horizontal="justify" vertical="center" wrapText="1"/>
    </xf>
    <xf numFmtId="2" fontId="3" fillId="0" borderId="1" xfId="0" applyNumberFormat="1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2" fontId="3" fillId="2" borderId="1" xfId="0" applyNumberFormat="1" applyFont="1" applyFill="1" applyBorder="1" applyAlignment="1">
      <alignment horizontal="justify" vertical="center" wrapText="1"/>
    </xf>
    <xf numFmtId="0" fontId="0" fillId="0" borderId="1" xfId="0" applyFill="1" applyBorder="1" applyAlignment="1"/>
    <xf numFmtId="0" fontId="3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176" fontId="3" fillId="0" borderId="3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justify" vertical="center" wrapText="1"/>
    </xf>
    <xf numFmtId="176" fontId="5" fillId="0" borderId="1" xfId="0" applyNumberFormat="1" applyFont="1" applyFill="1" applyBorder="1" applyAlignment="1">
      <alignment horizontal="justify" vertical="center" wrapText="1"/>
    </xf>
    <xf numFmtId="176" fontId="5" fillId="0" borderId="1" xfId="0" applyNumberFormat="1" applyFont="1" applyFill="1" applyBorder="1" applyAlignment="1">
      <alignment vertical="center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&#25237;&#35780;&#39033;&#30446;\&#26611;&#24030;&#36130;&#25919;&#23616;&#25237;&#36164;&#35780;&#23457;\1227LIMS&#31995;&#32479;&#25972;&#21512;&#25913;&#36896;&#21319;&#32423;&#39033;&#30446;&#36865;&#23457;&#36164;&#26009;&#21253;&#21547;&#21512;&#21516;&#32534;&#21495;\&#39033;&#30446;&#27010;&#31639;&#34920;&#35745;&#31639;&#24335;V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投资概算表"/>
      <sheetName val="设备清单表-询价"/>
      <sheetName val="功能点过程-应用软件定制开发量核算表"/>
      <sheetName val="询价-0原始记录制作"/>
      <sheetName val="仪器设备接入定制开发表"/>
      <sheetName val="其它费用表"/>
      <sheetName val="总表"/>
      <sheetName val="设备清单（文档）"/>
      <sheetName val="应用软件定制开发量核算表(文档"/>
      <sheetName val="原始记录制作（文档"/>
      <sheetName val="仪器设备接入定制开发表（文档"/>
      <sheetName val="其他费用（文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G5">
            <v>261800</v>
          </cell>
        </row>
        <row r="13">
          <cell r="G13">
            <v>518160</v>
          </cell>
        </row>
        <row r="14">
          <cell r="G14">
            <v>220000</v>
          </cell>
        </row>
      </sheetData>
      <sheetData sheetId="8" refreshError="1">
        <row r="89">
          <cell r="F89">
            <v>513840</v>
          </cell>
        </row>
      </sheetData>
      <sheetData sheetId="9" refreshError="1"/>
      <sheetData sheetId="10" refreshError="1"/>
      <sheetData sheetId="11" refreshError="1">
        <row r="3">
          <cell r="D3">
            <v>3.94</v>
          </cell>
        </row>
        <row r="4">
          <cell r="D4">
            <v>3.13</v>
          </cell>
        </row>
        <row r="5">
          <cell r="D5">
            <v>4.16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A18" sqref="A18"/>
    </sheetView>
  </sheetViews>
  <sheetFormatPr defaultColWidth="9" defaultRowHeight="14"/>
  <cols>
    <col min="1" max="2" width="9" style="1"/>
    <col min="3" max="3" width="7.87272727272727" style="1" customWidth="1"/>
    <col min="4" max="4" width="7.37272727272727" style="1" customWidth="1"/>
    <col min="5" max="5" width="7.5" style="1" customWidth="1"/>
    <col min="6" max="6" width="7.37272727272727" style="1" customWidth="1"/>
    <col min="7" max="7" width="8.87272727272727" style="1" customWidth="1"/>
    <col min="8" max="9" width="9" style="1"/>
    <col min="10" max="10" width="9" style="2"/>
    <col min="11" max="16384" width="9" style="1"/>
  </cols>
  <sheetData>
    <row r="1" spans="1:1">
      <c r="A1" s="1" t="s">
        <v>0</v>
      </c>
    </row>
    <row r="2" ht="30" customHeight="1" spans="3:5">
      <c r="C2" s="3" t="s">
        <v>1</v>
      </c>
      <c r="E2" s="4"/>
    </row>
    <row r="3" ht="16" customHeight="1" spans="1:10">
      <c r="A3" s="5" t="s">
        <v>2</v>
      </c>
      <c r="B3" s="5" t="s">
        <v>3</v>
      </c>
      <c r="C3" s="6" t="s">
        <v>4</v>
      </c>
      <c r="D3" s="6"/>
      <c r="E3" s="6"/>
      <c r="F3" s="6"/>
      <c r="G3" s="6"/>
      <c r="H3" s="6"/>
      <c r="I3" s="29" t="s">
        <v>5</v>
      </c>
      <c r="J3" s="5" t="s">
        <v>6</v>
      </c>
    </row>
    <row r="4" ht="24" customHeight="1" spans="1:10">
      <c r="A4" s="5"/>
      <c r="B4" s="5"/>
      <c r="C4" s="7" t="s">
        <v>7</v>
      </c>
      <c r="D4" s="8" t="s">
        <v>8</v>
      </c>
      <c r="E4" s="9" t="s">
        <v>9</v>
      </c>
      <c r="F4" s="7" t="s">
        <v>10</v>
      </c>
      <c r="G4" s="7" t="s">
        <v>11</v>
      </c>
      <c r="H4" s="5" t="s">
        <v>12</v>
      </c>
      <c r="I4" s="30"/>
      <c r="J4" s="5"/>
    </row>
    <row r="5" spans="1:10">
      <c r="A5" s="10" t="s">
        <v>13</v>
      </c>
      <c r="B5" s="11" t="s">
        <v>14</v>
      </c>
      <c r="C5" s="12">
        <f>SUM(C6:C7)</f>
        <v>0</v>
      </c>
      <c r="D5" s="12">
        <f>D7+D8</f>
        <v>48.18</v>
      </c>
      <c r="E5" s="12">
        <f t="shared" ref="E5:H5" si="0">SUM(E6:E8)</f>
        <v>103.2</v>
      </c>
      <c r="F5" s="12">
        <f t="shared" si="0"/>
        <v>0</v>
      </c>
      <c r="G5" s="12">
        <f t="shared" si="0"/>
        <v>0</v>
      </c>
      <c r="H5" s="13">
        <f t="shared" si="0"/>
        <v>151.38</v>
      </c>
      <c r="I5" s="31">
        <f>H5/H18</f>
        <v>0.929208982770901</v>
      </c>
      <c r="J5" s="21"/>
    </row>
    <row r="6" ht="39" spans="1:10">
      <c r="A6" s="14">
        <v>1</v>
      </c>
      <c r="B6" s="15" t="s">
        <v>15</v>
      </c>
      <c r="C6" s="16"/>
      <c r="D6" s="17"/>
      <c r="E6" s="16">
        <f>ROUND('[1]应用软件定制开发量核算表(文档'!F89/10000,2)</f>
        <v>51.38</v>
      </c>
      <c r="F6" s="16"/>
      <c r="G6" s="16"/>
      <c r="H6" s="13">
        <f>SUM(E6:G6)</f>
        <v>51.38</v>
      </c>
      <c r="I6" s="32">
        <f>H6/H18</f>
        <v>0.315383521830948</v>
      </c>
      <c r="J6" s="21"/>
    </row>
    <row r="7" spans="1:10">
      <c r="A7" s="14">
        <v>2</v>
      </c>
      <c r="B7" s="15" t="s">
        <v>16</v>
      </c>
      <c r="C7" s="16"/>
      <c r="D7" s="16">
        <f>ROUND('[1]设备清单（文档）'!G5/10000,2)</f>
        <v>26.18</v>
      </c>
      <c r="E7" s="17"/>
      <c r="F7" s="16"/>
      <c r="G7" s="16"/>
      <c r="H7" s="13">
        <f>SUM(D7:G7)</f>
        <v>26.18</v>
      </c>
      <c r="I7" s="32">
        <f>H7/H18</f>
        <v>0.16069950567408</v>
      </c>
      <c r="J7" s="21"/>
    </row>
    <row r="8" ht="52" spans="1:10">
      <c r="A8" s="14">
        <v>3</v>
      </c>
      <c r="B8" s="15" t="s">
        <v>17</v>
      </c>
      <c r="C8" s="16"/>
      <c r="D8" s="16">
        <f>ROUND('[1]设备清单（文档）'!G14/10000,2)</f>
        <v>22</v>
      </c>
      <c r="E8" s="16">
        <f>ROUND('[1]设备清单（文档）'!G13/10000,2)</f>
        <v>51.82</v>
      </c>
      <c r="G8" s="17"/>
      <c r="H8" s="13">
        <f>SUM(D8:E8)</f>
        <v>73.82</v>
      </c>
      <c r="I8" s="32">
        <f>H8/H18</f>
        <v>0.453125955265874</v>
      </c>
      <c r="J8" s="21"/>
    </row>
    <row r="9" ht="26" spans="1:10">
      <c r="A9" s="7" t="s">
        <v>18</v>
      </c>
      <c r="B9" s="18" t="s">
        <v>19</v>
      </c>
      <c r="C9" s="19"/>
      <c r="D9" s="19"/>
      <c r="E9" s="19"/>
      <c r="F9" s="19"/>
      <c r="G9" s="20">
        <f>SUM(G10:G12)</f>
        <v>11.23</v>
      </c>
      <c r="H9" s="12">
        <f>SUM(H10:H13)</f>
        <v>11.53276</v>
      </c>
      <c r="I9" s="31">
        <f>H9/H18</f>
        <v>0.0707910172290986</v>
      </c>
      <c r="J9" s="21"/>
    </row>
    <row r="10" ht="39" spans="1:10">
      <c r="A10" s="21">
        <v>1</v>
      </c>
      <c r="B10" s="19" t="s">
        <v>20</v>
      </c>
      <c r="C10" s="19"/>
      <c r="D10" s="19"/>
      <c r="E10" s="19"/>
      <c r="F10" s="19"/>
      <c r="G10" s="22">
        <f>'[1]其他费用（文档'!D3</f>
        <v>3.94</v>
      </c>
      <c r="H10" s="23">
        <f t="shared" ref="H10:H12" si="1">SUM(C10:G10)</f>
        <v>3.94</v>
      </c>
      <c r="I10" s="32">
        <f>H10/H18</f>
        <v>0.0241847231610342</v>
      </c>
      <c r="J10" s="33"/>
    </row>
    <row r="11" ht="26" spans="1:10">
      <c r="A11" s="21">
        <v>2</v>
      </c>
      <c r="B11" s="19" t="s">
        <v>21</v>
      </c>
      <c r="C11" s="19"/>
      <c r="D11" s="19"/>
      <c r="E11" s="19"/>
      <c r="F11" s="19"/>
      <c r="G11" s="22">
        <f>'[1]其他费用（文档'!D4</f>
        <v>3.13</v>
      </c>
      <c r="H11" s="23">
        <f t="shared" si="1"/>
        <v>3.13</v>
      </c>
      <c r="I11" s="32">
        <f>H11/H18</f>
        <v>0.0192127369274205</v>
      </c>
      <c r="J11" s="33"/>
    </row>
    <row r="12" ht="26" spans="1:10">
      <c r="A12" s="21">
        <v>3</v>
      </c>
      <c r="B12" s="19" t="s">
        <v>22</v>
      </c>
      <c r="C12" s="24"/>
      <c r="D12" s="25"/>
      <c r="E12" s="25"/>
      <c r="F12" s="24"/>
      <c r="G12" s="22">
        <f>'[1]其他费用（文档'!D5</f>
        <v>4.16</v>
      </c>
      <c r="H12" s="23">
        <f t="shared" si="1"/>
        <v>4.16</v>
      </c>
      <c r="I12" s="32">
        <f>H12/H18</f>
        <v>0.0255351391751021</v>
      </c>
      <c r="J12" s="33"/>
    </row>
    <row r="13" ht="39" spans="1:10">
      <c r="A13" s="21">
        <v>4</v>
      </c>
      <c r="B13" s="19" t="s">
        <v>23</v>
      </c>
      <c r="C13" s="24"/>
      <c r="D13" s="25"/>
      <c r="E13" s="25"/>
      <c r="F13" s="24"/>
      <c r="G13" s="26">
        <v>0.30276</v>
      </c>
      <c r="H13" s="23">
        <f>G13</f>
        <v>0.30276</v>
      </c>
      <c r="I13" s="32">
        <f>H13/H18</f>
        <v>0.0018584179655418</v>
      </c>
      <c r="J13" s="34"/>
    </row>
    <row r="14" spans="1:10">
      <c r="A14" s="7" t="s">
        <v>24</v>
      </c>
      <c r="B14" s="18" t="s">
        <v>25</v>
      </c>
      <c r="C14" s="19"/>
      <c r="D14" s="19"/>
      <c r="E14" s="19"/>
      <c r="F14" s="19"/>
      <c r="G14" s="19"/>
      <c r="H14" s="27">
        <f>SUM(H15:H15)</f>
        <v>0</v>
      </c>
      <c r="I14" s="32">
        <f>H14/H18</f>
        <v>0</v>
      </c>
      <c r="J14" s="21"/>
    </row>
    <row r="15" ht="26" spans="1:10">
      <c r="A15" s="28">
        <v>1</v>
      </c>
      <c r="B15" s="19" t="s">
        <v>26</v>
      </c>
      <c r="C15" s="19"/>
      <c r="D15" s="19"/>
      <c r="E15" s="19"/>
      <c r="F15" s="19"/>
      <c r="G15" s="19"/>
      <c r="H15" s="27">
        <v>0</v>
      </c>
      <c r="I15" s="32">
        <f>H15/H18</f>
        <v>0</v>
      </c>
      <c r="J15" s="21"/>
    </row>
    <row r="16" ht="26" spans="1:10">
      <c r="A16" s="7" t="s">
        <v>27</v>
      </c>
      <c r="B16" s="18" t="s">
        <v>28</v>
      </c>
      <c r="C16" s="24"/>
      <c r="D16" s="24"/>
      <c r="E16" s="24"/>
      <c r="F16" s="24"/>
      <c r="G16" s="24"/>
      <c r="H16" s="24">
        <v>0</v>
      </c>
      <c r="I16" s="32">
        <v>0</v>
      </c>
      <c r="J16" s="21"/>
    </row>
    <row r="17" spans="1:10">
      <c r="A17" s="7" t="s">
        <v>29</v>
      </c>
      <c r="B17" s="18" t="s">
        <v>30</v>
      </c>
      <c r="C17" s="24"/>
      <c r="D17" s="24"/>
      <c r="E17" s="24"/>
      <c r="F17" s="24"/>
      <c r="G17" s="24"/>
      <c r="H17" s="24">
        <v>0</v>
      </c>
      <c r="I17" s="32">
        <v>0</v>
      </c>
      <c r="J17" s="21"/>
    </row>
    <row r="18" ht="26" spans="1:10">
      <c r="A18" s="7" t="s">
        <v>31</v>
      </c>
      <c r="B18" s="18" t="s">
        <v>32</v>
      </c>
      <c r="C18" s="19"/>
      <c r="D18" s="19"/>
      <c r="E18" s="19"/>
      <c r="F18" s="19"/>
      <c r="G18" s="19"/>
      <c r="H18" s="13">
        <f>H9+H5+H16</f>
        <v>162.91276</v>
      </c>
      <c r="I18" s="32">
        <f>H18/H18</f>
        <v>1</v>
      </c>
      <c r="J18" s="21"/>
    </row>
  </sheetData>
  <mergeCells count="5">
    <mergeCell ref="C3:H3"/>
    <mergeCell ref="A3:A4"/>
    <mergeCell ref="B3:B4"/>
    <mergeCell ref="I3:I4"/>
    <mergeCell ref="J3:J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AFFANXE</dc:creator>
  <cp:lastModifiedBy>WXH</cp:lastModifiedBy>
  <dcterms:created xsi:type="dcterms:W3CDTF">2021-12-30T01:52:00Z</dcterms:created>
  <dcterms:modified xsi:type="dcterms:W3CDTF">2022-01-24T10:12:03Z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AC73D78F7DDE4CD4BF27B66D68111692</vt:lpwstr>
  </property>
</Properties>
</file>