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05" tabRatio="938"/>
  </bookViews>
  <sheets>
    <sheet name="附表_项目总投资概算总表 " sheetId="48" r:id="rId1"/>
  </sheets>
  <externalReferences>
    <externalReference r:id="rId2"/>
    <externalReference r:id="rId3"/>
    <externalReference r:id="rId4"/>
  </externalReferences>
  <definedNames>
    <definedName name="___num031">#N/A</definedName>
    <definedName name="___num032" localSheetId="0">IF(ISERROR(FIND(")+",'附表_项目总投资概算总表 '!text03_1,230)),LEN('附表_项目总投资概算总表 '!text03_1),FIND(")+",'附表_项目总投资概算总表 '!text03_1,230))</definedName>
    <definedName name="___num032">IF(ISERROR(FIND(")+",text03_1,230)),LEN(text03_1),FIND(")+",text03_1,230))</definedName>
    <definedName name="___NUM0321" localSheetId="0">IF(ISERROR(FIND(")+",'附表_项目总投资概算总表 '!text03_1,230)),LEN('附表_项目总投资概算总表 '!text03_1),FIND(")+",'附表_项目总投资概算总表 '!text03_1,230))</definedName>
    <definedName name="___NUM0321">IF(ISERROR(FIND(")+",text03_1,230)),LEN(text03_1),FIND(")+",text03_1,230))</definedName>
    <definedName name="___num033" localSheetId="0">IF(ISERROR(FIND(")+",'附表_项目总投资概算总表 '!text03_2,230)),LEN('附表_项目总投资概算总表 '!text03_2),FIND(")+",'附表_项目总投资概算总表 '!text03_2,230))</definedName>
    <definedName name="___num033">IF(ISERROR(FIND(")+",text03_2,230)),LEN(text03_2),FIND(")+",text03_2,230))</definedName>
    <definedName name="___num1">#N/A</definedName>
    <definedName name="___num2" localSheetId="0">IF(ISERROR(FIND(")+",'附表_项目总投资概算总表 '!text_1,230)),LEN('附表_项目总投资概算总表 '!text_1),FIND(")+",'附表_项目总投资概算总表 '!text_1,230))</definedName>
    <definedName name="___num2">IF(ISERROR(FIND(")+",text_1,230)),LEN(text_1),FIND(")+",text_1,230))</definedName>
    <definedName name="___num3" localSheetId="0">IF(ISERROR(FIND(")+",'附表_项目总投资概算总表 '!text_2,230)),LEN('附表_项目总投资概算总表 '!text_2),FIND(")+",'附表_项目总投资概算总表 '!text_2,230))</definedName>
    <definedName name="___num3">IF(ISERROR(FIND(")+",text_2,230)),LEN(text_2),FIND(")+",text_2,230))</definedName>
    <definedName name="__num031" localSheetId="0">IF(ISERROR(FIND(")+",'附表_项目总投资概算总表 '!Text03,230)),LEN('附表_项目总投资概算总表 '!Text03),FIND(")+",'附表_项目总投资概算总表 '!Text03,230))</definedName>
    <definedName name="__num031">IF(ISERROR(FIND(")+",Text03,230)),LEN(Text03),FIND(")+",Text03,230))</definedName>
    <definedName name="__num032" localSheetId="0">IF(ISERROR(FIND(")+",'附表_项目总投资概算总表 '!text03_1,230)),LEN('附表_项目总投资概算总表 '!text03_1),FIND(")+",'附表_项目总投资概算总表 '!text03_1,230))</definedName>
    <definedName name="__num032">IF(ISERROR(FIND(")+",text03_1,230)),LEN(text03_1),FIND(")+",text03_1,230))</definedName>
    <definedName name="__NUM0321" localSheetId="0">IF(ISERROR(FIND(")+",'附表_项目总投资概算总表 '!text03_1,230)),LEN('附表_项目总投资概算总表 '!text03_1),FIND(")+",'附表_项目总投资概算总表 '!text03_1,230))</definedName>
    <definedName name="__NUM0321">IF(ISERROR(FIND(")+",text03_1,230)),LEN(text03_1),FIND(")+",text03_1,230))</definedName>
    <definedName name="__num033" localSheetId="0">IF(ISERROR(FIND(")+",'附表_项目总投资概算总表 '!text03_2,230)),LEN('附表_项目总投资概算总表 '!text03_2),FIND(")+",'附表_项目总投资概算总表 '!text03_2,230))</definedName>
    <definedName name="__num033">IF(ISERROR(FIND(")+",text03_2,230)),LEN(text03_2),FIND(")+",text03_2,230))</definedName>
    <definedName name="__num1" localSheetId="0">IF(ISERROR(FIND(")+",'附表_项目总投资概算总表 '!Text,230)),LEN('附表_项目总投资概算总表 '!Text),FIND(")+",'附表_项目总投资概算总表 '!Text,230))</definedName>
    <definedName name="__num1">IF(ISERROR(FIND(")+",Text,230)),LEN(Text),FIND(")+",Text,230))</definedName>
    <definedName name="__num2" localSheetId="0">IF(ISERROR(FIND(")+",'附表_项目总投资概算总表 '!text_1,230)),LEN('附表_项目总投资概算总表 '!text_1),FIND(")+",'附表_项目总投资概算总表 '!text_1,230))</definedName>
    <definedName name="__num2">IF(ISERROR(FIND(")+",text_1,230)),LEN(text_1),FIND(")+",text_1,230))</definedName>
    <definedName name="__num3" localSheetId="0">IF(ISERROR(FIND(")+",'附表_项目总投资概算总表 '!text_2,230)),LEN('附表_项目总投资概算总表 '!text_2),FIND(")+",'附表_项目总投资概算总表 '!text_2,230))</definedName>
    <definedName name="__num3">IF(ISERROR(FIND(")+",text_2,230)),LEN(text_2),FIND(")+",text_2,230))</definedName>
    <definedName name="_A99999" localSheetId="0">#REF!</definedName>
    <definedName name="_A99999">#REF!</definedName>
    <definedName name="_num031" localSheetId="0">IF(ISERROR(FIND(")+",'附表_项目总投资概算总表 '!Text03,230)),LEN('附表_项目总投资概算总表 '!Text03),FIND(")+",'附表_项目总投资概算总表 '!Text03,230))</definedName>
    <definedName name="_num031">IF(ISERROR(FIND(")+",Text03,230)),LEN(Text03),FIND(")+",Text03,230))</definedName>
    <definedName name="_num032">#N/A</definedName>
    <definedName name="_NUM0321">#N/A</definedName>
    <definedName name="_num033">#N/A</definedName>
    <definedName name="_num1" localSheetId="0">IF(ISERROR(FIND(")+",'附表_项目总投资概算总表 '!Text,230)),LEN('附表_项目总投资概算总表 '!Text),FIND(")+",'附表_项目总投资概算总表 '!Text,230))</definedName>
    <definedName name="_num1">IF(ISERROR(FIND(")+",Text,230)),LEN(Text),FIND(")+",Text,230))</definedName>
    <definedName name="_num2">#N/A</definedName>
    <definedName name="_num3">#N/A</definedName>
    <definedName name="BB" localSheetId="0">#REF!</definedName>
    <definedName name="BB">#REF!</definedName>
    <definedName name="D0">'[1]#REF!'!$D$1542</definedName>
    <definedName name="DATE1" localSheetId="0">#REF!</definedName>
    <definedName name="DATE1">#REF!</definedName>
    <definedName name="DD" localSheetId="0">#REF!</definedName>
    <definedName name="DD">#REF!</definedName>
    <definedName name="DW" localSheetId="0">#REF!</definedName>
    <definedName name="DW">#REF!</definedName>
    <definedName name="FBFXMC03" localSheetId="0">#REF!</definedName>
    <definedName name="FBFXMC03">#REF!</definedName>
    <definedName name="FBFXMC94" localSheetId="0">#REF!</definedName>
    <definedName name="FBFXMC94">#REF!</definedName>
    <definedName name="flh" localSheetId="0">#REF!</definedName>
    <definedName name="flh">#REF!</definedName>
    <definedName name="gjlr">[2]单价!$D$3</definedName>
    <definedName name="GONGCHENGFEIYONG" localSheetId="0">#REF!</definedName>
    <definedName name="GONGCHENGFEIYONG">#REF!</definedName>
    <definedName name="haoi">'[3]3'!$B$6:$G$9</definedName>
    <definedName name="lr">[2]单价!$D$4</definedName>
    <definedName name="LYQ" localSheetId="0">#REF!</definedName>
    <definedName name="LYQ">#REF!</definedName>
    <definedName name="_xlnm.Print_Area" localSheetId="0">'附表_项目总投资概算总表 '!$A$2:$G$21</definedName>
    <definedName name="S">[2]单价!$D$5</definedName>
    <definedName name="sss" localSheetId="0">#REF!</definedName>
    <definedName name="sss">#REF!</definedName>
    <definedName name="Text" localSheetId="0">SUBSTITUTE(SUBSTITUTE(SUBSTITUTE(#REF!,"[","+n("""),"]",""")")," ","")</definedName>
    <definedName name="Text">SUBSTITUTE(SUBSTITUTE(SUBSTITUTE(#REF!,"[","+n("""),"]",""")")," ","")</definedName>
    <definedName name="text_1" localSheetId="0">SUBSTITUTE('附表_项目总投资概算总表 '!Text,'附表_项目总投资概算总表 '!text1,"")</definedName>
    <definedName name="text_1">SUBSTITUTE(Text,text1,"")</definedName>
    <definedName name="text_2" localSheetId="0">SUBSTITUTE('附表_项目总投资概算总表 '!text_1,'附表_项目总投资概算总表 '!text2,"")</definedName>
    <definedName name="text_2">SUBSTITUTE(text_1,text2,"")</definedName>
    <definedName name="Text03" localSheetId="0">SUBSTITUTE(SUBSTITUTE(SUBSTITUTE(#REF!,"[","+n("""),"]",""")")," ","")</definedName>
    <definedName name="Text03">SUBSTITUTE(SUBSTITUTE(SUBSTITUTE(#REF!,"[","+n("""),"]",""")")," ","")</definedName>
    <definedName name="text03_1" localSheetId="0">SUBSTITUTE('附表_项目总投资概算总表 '!Text03,'附表_项目总投资概算总表 '!text031,"")</definedName>
    <definedName name="text03_1">SUBSTITUTE(Text03,text031,"")</definedName>
    <definedName name="text03_2" localSheetId="0">SUBSTITUTE('附表_项目总投资概算总表 '!text03_1,'附表_项目总投资概算总表 '!text032,"")</definedName>
    <definedName name="text03_2">SUBSTITUTE(text03_1,text032,"")</definedName>
    <definedName name="text031" localSheetId="0">LEFT('附表_项目总投资概算总表 '!Text03,'附表_项目总投资概算总表 '!__num031)</definedName>
    <definedName name="text031">LEFT(Text03,__num031)</definedName>
    <definedName name="text032" localSheetId="0">LEFT('附表_项目总投资概算总表 '!text_1,'附表_项目总投资概算总表 '!__num032)</definedName>
    <definedName name="text032">LEFT(text_1,__num032)</definedName>
    <definedName name="text033" localSheetId="0">LEFT('附表_项目总投资概算总表 '!text_2,'附表_项目总投资概算总表 '!__num033)</definedName>
    <definedName name="text033">LEFT(text_2,__num033)</definedName>
    <definedName name="text1" localSheetId="0">LEFT('附表_项目总投资概算总表 '!Text,'附表_项目总投资概算总表 '!__num1)</definedName>
    <definedName name="text1">LEFT(Text,__num1)</definedName>
    <definedName name="text2" localSheetId="0">LEFT('附表_项目总投资概算总表 '!text03_1,'附表_项目总投资概算总表 '!__num2)</definedName>
    <definedName name="text2">LEFT(text03_1,__num2)</definedName>
    <definedName name="text3" localSheetId="0">LEFT('附表_项目总投资概算总表 '!text_2,'附表_项目总投资概算总表 '!__num3)</definedName>
    <definedName name="text3">LEFT(text_2,__num3)</definedName>
    <definedName name="XMLYQ" localSheetId="0">#REF!</definedName>
    <definedName name="XMLYQ">#REF!</definedName>
    <definedName name="单价分析" localSheetId="0">IF(ISERROR(FIND(")+",'附表_项目总投资概算总表 '!Text03,230)),LEN('附表_项目总投资概算总表 '!Text03),FIND(")+",'附表_项目总投资概算总表 '!Text03,230))</definedName>
    <definedName name="单价分析">IF(ISERROR(FIND(")+",Text03,230)),LEN(Text03),FIND(")+",Text03,230))</definedName>
    <definedName name="的" localSheetId="0">#REF!</definedName>
    <definedName name="的">#REF!</definedName>
    <definedName name="工程费用" localSheetId="0">#REF!</definedName>
    <definedName name="工程费用">#REF!</definedName>
    <definedName name="货物说明" localSheetId="0">#REF!</definedName>
    <definedName name="货物说明">#REF!</definedName>
    <definedName name="计算表" localSheetId="0">#REF!</definedName>
    <definedName name="计算表">#REF!</definedName>
    <definedName name="石材单价分析" localSheetId="0">#REF!</definedName>
    <definedName name="石材单价分析">#REF!</definedName>
    <definedName name="挺烦的" localSheetId="0">#REF!</definedName>
    <definedName name="挺烦的">#REF!</definedName>
    <definedName name="一" localSheetId="0">#REF!</definedName>
    <definedName name="一">#REF!</definedName>
  </definedNames>
  <calcPr calcId="144525"/>
</workbook>
</file>

<file path=xl/sharedStrings.xml><?xml version="1.0" encoding="utf-8"?>
<sst xmlns="http://schemas.openxmlformats.org/spreadsheetml/2006/main" count="30" uniqueCount="30">
  <si>
    <t>附件</t>
  </si>
  <si>
    <t>柳州市城市高点火灾预警侦察系统项目投资概算表</t>
  </si>
  <si>
    <t>序号</t>
  </si>
  <si>
    <t>费用名称</t>
  </si>
  <si>
    <t>投资概算金额(万元)</t>
  </si>
  <si>
    <t>合  计</t>
  </si>
  <si>
    <t>投资占比</t>
  </si>
  <si>
    <t>备 注</t>
  </si>
  <si>
    <t>设备购置及软件费用</t>
  </si>
  <si>
    <t>其它费用</t>
  </si>
  <si>
    <t>一、</t>
  </si>
  <si>
    <t>工程费用</t>
  </si>
  <si>
    <t>高点前端数据采集服务</t>
  </si>
  <si>
    <t>无人机侦察服务</t>
  </si>
  <si>
    <t>网络传输服务</t>
  </si>
  <si>
    <t>城市高点火灾预警侦察服务</t>
  </si>
  <si>
    <t>调度中心配套设施服务</t>
  </si>
  <si>
    <t>二、</t>
  </si>
  <si>
    <t>工程建设其他费用</t>
  </si>
  <si>
    <t>前期咨询设计服务费</t>
  </si>
  <si>
    <t>工程监理服务费</t>
  </si>
  <si>
    <t>第三方测试（检测）费</t>
  </si>
  <si>
    <t>信息安全等级保护测评费（二级）</t>
  </si>
  <si>
    <t>商用密码测评</t>
  </si>
  <si>
    <t>三、</t>
  </si>
  <si>
    <t>预备费</t>
  </si>
  <si>
    <t>基本预备费</t>
  </si>
  <si>
    <t>工程费用*2%</t>
  </si>
  <si>
    <t>四</t>
  </si>
  <si>
    <t>建设项目总投资</t>
  </si>
</sst>
</file>

<file path=xl/styles.xml><?xml version="1.0" encoding="utf-8"?>
<styleSheet xmlns="http://schemas.openxmlformats.org/spreadsheetml/2006/main">
  <numFmts count="9">
    <numFmt numFmtId="176" formatCode="0.00_ "/>
    <numFmt numFmtId="177" formatCode="0_);[Red]\(0\)"/>
    <numFmt numFmtId="178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[$¥-804]#,##0.00;[$¥-804]\-#,##0.00"/>
    <numFmt numFmtId="180" formatCode="[$￥]#,##0;[$￥]&quot;-&quot;#,##0"/>
  </numFmts>
  <fonts count="38">
    <font>
      <sz val="11"/>
      <color theme="1"/>
      <name val="等线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2"/>
      <color theme="1"/>
      <name val="黑体"/>
      <charset val="134"/>
    </font>
    <font>
      <b/>
      <sz val="14"/>
      <color indexed="8"/>
      <name val="仿宋_GB2312"/>
      <charset val="134"/>
    </font>
    <font>
      <b/>
      <sz val="10"/>
      <name val="仿宋_GB2312"/>
      <charset val="134"/>
    </font>
    <font>
      <b/>
      <sz val="11"/>
      <color theme="1"/>
      <name val="仿宋_GB2312"/>
      <charset val="134"/>
    </font>
    <font>
      <sz val="10"/>
      <name val="仿宋_GB2312"/>
      <charset val="134"/>
    </font>
    <font>
      <b/>
      <sz val="10"/>
      <color theme="1"/>
      <name val="宋体"/>
      <charset val="134"/>
    </font>
    <font>
      <sz val="10"/>
      <color rgb="FF000000"/>
      <name val="仿宋_GB2312"/>
      <charset val="134"/>
    </font>
    <font>
      <b/>
      <sz val="15"/>
      <color theme="3"/>
      <name val="等线"/>
      <charset val="134"/>
      <scheme val="minor"/>
    </font>
    <font>
      <sz val="9"/>
      <name val="宋体"/>
      <charset val="134"/>
    </font>
    <font>
      <sz val="11"/>
      <color rgb="FF006100"/>
      <name val="等线"/>
      <charset val="0"/>
      <scheme val="minor"/>
    </font>
    <font>
      <b/>
      <sz val="10"/>
      <name val="等线"/>
      <charset val="134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0"/>
      <name val="宋体"/>
      <charset val="134"/>
    </font>
    <font>
      <sz val="10"/>
      <name val="Courier New"/>
      <charset val="134"/>
    </font>
    <font>
      <b/>
      <sz val="11"/>
      <color rgb="FFFFFFFF"/>
      <name val="等线"/>
      <charset val="0"/>
      <scheme val="minor"/>
    </font>
    <font>
      <sz val="12"/>
      <name val="Times New Roman"/>
      <charset val="134"/>
    </font>
    <font>
      <b/>
      <sz val="11"/>
      <color rgb="FFFA7D00"/>
      <name val="等线"/>
      <charset val="0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06">
    <xf numFmtId="0" fontId="0" fillId="0" borderId="0"/>
    <xf numFmtId="0" fontId="21" fillId="0" borderId="0" applyAlignment="false"/>
    <xf numFmtId="0" fontId="12" fillId="0" borderId="0">
      <alignment vertical="center"/>
    </xf>
    <xf numFmtId="0" fontId="21" fillId="0" borderId="0"/>
    <xf numFmtId="0" fontId="21" fillId="0" borderId="0" applyAlignment="false"/>
    <xf numFmtId="0" fontId="16" fillId="0" borderId="0"/>
    <xf numFmtId="0" fontId="16" fillId="0" borderId="0"/>
    <xf numFmtId="0" fontId="24" fillId="0" borderId="0"/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18" fillId="17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21" fillId="0" borderId="0"/>
    <xf numFmtId="0" fontId="17" fillId="10" borderId="0" applyNumberFormat="false" applyBorder="false" applyAlignment="false" applyProtection="false">
      <alignment vertical="center"/>
    </xf>
    <xf numFmtId="0" fontId="22" fillId="0" borderId="0"/>
    <xf numFmtId="0" fontId="19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0" borderId="0"/>
    <xf numFmtId="180" fontId="16" fillId="0" borderId="0" applyProtection="false"/>
    <xf numFmtId="0" fontId="17" fillId="2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7" fillId="6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26" fillId="0" borderId="0">
      <alignment vertical="center"/>
    </xf>
    <xf numFmtId="0" fontId="23" fillId="12" borderId="10" applyNumberFormat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179" fontId="16" fillId="0" borderId="0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/>
    <xf numFmtId="0" fontId="16" fillId="0" borderId="0">
      <alignment vertical="center"/>
    </xf>
    <xf numFmtId="0" fontId="25" fillId="14" borderId="11" applyNumberFormat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9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0" fillId="0" borderId="0"/>
    <xf numFmtId="0" fontId="26" fillId="0" borderId="0">
      <alignment vertical="center"/>
    </xf>
    <xf numFmtId="0" fontId="30" fillId="23" borderId="11" applyNumberFormat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0" fillId="0" borderId="0"/>
    <xf numFmtId="0" fontId="18" fillId="25" borderId="0" applyNumberFormat="false" applyBorder="false" applyAlignment="false" applyProtection="false">
      <alignment vertical="center"/>
    </xf>
    <xf numFmtId="180" fontId="0" fillId="0" borderId="0"/>
    <xf numFmtId="0" fontId="33" fillId="0" borderId="0" applyNumberFormat="false" applyFill="false" applyBorder="false" applyAlignment="false" applyProtection="false">
      <alignment vertical="center"/>
    </xf>
    <xf numFmtId="0" fontId="16" fillId="0" borderId="0"/>
    <xf numFmtId="0" fontId="0" fillId="9" borderId="8" applyNumberFormat="false" applyFont="false" applyAlignment="false" applyProtection="false">
      <alignment vertical="center"/>
    </xf>
    <xf numFmtId="0" fontId="17" fillId="28" borderId="0" applyNumberFormat="false" applyBorder="false" applyAlignment="false" applyProtection="false">
      <alignment vertical="center"/>
    </xf>
    <xf numFmtId="0" fontId="0" fillId="0" borderId="0"/>
    <xf numFmtId="0" fontId="12" fillId="0" borderId="0">
      <alignment vertical="center"/>
    </xf>
    <xf numFmtId="0" fontId="35" fillId="0" borderId="7" applyNumberFormat="false" applyFill="false" applyAlignment="false" applyProtection="false">
      <alignment vertical="center"/>
    </xf>
    <xf numFmtId="0" fontId="24" fillId="0" borderId="0"/>
    <xf numFmtId="43" fontId="0" fillId="0" borderId="0" applyFont="false" applyFill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24" fillId="0" borderId="0"/>
    <xf numFmtId="0" fontId="36" fillId="0" borderId="0" applyNumberFormat="false" applyFill="false" applyBorder="false" applyAlignment="false" applyProtection="false">
      <alignment vertical="center"/>
    </xf>
    <xf numFmtId="0" fontId="12" fillId="0" borderId="0">
      <alignment vertical="center"/>
    </xf>
    <xf numFmtId="0" fontId="19" fillId="0" borderId="13" applyNumberFormat="false" applyFill="false" applyAlignment="false" applyProtection="false">
      <alignment vertical="center"/>
    </xf>
    <xf numFmtId="0" fontId="0" fillId="0" borderId="0"/>
    <xf numFmtId="0" fontId="37" fillId="14" borderId="14" applyNumberFormat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8" fillId="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6" fillId="0" borderId="0"/>
    <xf numFmtId="0" fontId="18" fillId="16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8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0" fillId="0" borderId="0"/>
    <xf numFmtId="0" fontId="26" fillId="0" borderId="0">
      <alignment vertical="center"/>
    </xf>
    <xf numFmtId="0" fontId="21" fillId="0" borderId="0">
      <alignment vertical="center"/>
    </xf>
    <xf numFmtId="0" fontId="17" fillId="31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0" borderId="1" applyFont="false" applyAlignment="false">
      <alignment horizontal="center" vertical="center" wrapText="true"/>
    </xf>
    <xf numFmtId="0" fontId="0" fillId="0" borderId="0">
      <alignment vertical="center"/>
    </xf>
    <xf numFmtId="0" fontId="13" fillId="2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1" fillId="0" borderId="7" applyNumberFormat="false" applyFill="false" applyAlignment="false" applyProtection="false">
      <alignment vertical="center"/>
    </xf>
    <xf numFmtId="0" fontId="0" fillId="0" borderId="0" applyNumberFormat="false" applyFill="false" applyBorder="false" applyAlignment="false" applyProtection="false"/>
  </cellStyleXfs>
  <cellXfs count="50">
    <xf numFmtId="0" fontId="0" fillId="0" borderId="0" xfId="0"/>
    <xf numFmtId="0" fontId="1" fillId="0" borderId="0" xfId="56" applyFont="true"/>
    <xf numFmtId="0" fontId="2" fillId="0" borderId="0" xfId="56" applyFont="true" applyAlignment="true">
      <alignment vertical="center"/>
    </xf>
    <xf numFmtId="0" fontId="2" fillId="0" borderId="0" xfId="56" applyFont="true"/>
    <xf numFmtId="0" fontId="2" fillId="0" borderId="0" xfId="56" applyFont="true" applyAlignment="true">
      <alignment horizontal="center"/>
    </xf>
    <xf numFmtId="178" fontId="2" fillId="0" borderId="0" xfId="56" applyNumberFormat="true" applyFont="true" applyAlignment="true">
      <alignment horizontal="center"/>
    </xf>
    <xf numFmtId="0" fontId="3" fillId="0" borderId="0" xfId="0" applyFont="true" applyAlignment="true">
      <alignment horizontal="center" vertical="center"/>
    </xf>
    <xf numFmtId="0" fontId="2" fillId="0" borderId="0" xfId="56" applyFont="true" applyAlignment="true">
      <alignment wrapText="true"/>
    </xf>
    <xf numFmtId="0" fontId="4" fillId="0" borderId="0" xfId="56" applyFont="true"/>
    <xf numFmtId="49" fontId="5" fillId="0" borderId="0" xfId="56" applyNumberFormat="true" applyFont="true" applyAlignment="true">
      <alignment horizontal="center" vertical="center"/>
    </xf>
    <xf numFmtId="0" fontId="6" fillId="0" borderId="0" xfId="22" applyFont="true" applyBorder="true" applyAlignment="true">
      <alignment horizontal="left" vertical="center" wrapText="true"/>
    </xf>
    <xf numFmtId="0" fontId="6" fillId="0" borderId="0" xfId="22" applyFont="true" applyBorder="true" applyAlignment="true">
      <alignment horizontal="left" vertical="center"/>
    </xf>
    <xf numFmtId="0" fontId="6" fillId="0" borderId="0" xfId="22" applyFont="true" applyBorder="true" applyAlignment="true">
      <alignment horizontal="center" vertical="center"/>
    </xf>
    <xf numFmtId="0" fontId="6" fillId="0" borderId="1" xfId="22" applyFont="true" applyBorder="true" applyAlignment="true">
      <alignment horizontal="center" vertical="center" wrapText="true"/>
    </xf>
    <xf numFmtId="0" fontId="6" fillId="0" borderId="2" xfId="22" applyFont="true" applyBorder="true" applyAlignment="true">
      <alignment horizontal="center" vertical="center"/>
    </xf>
    <xf numFmtId="0" fontId="6" fillId="0" borderId="3" xfId="22" applyFont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178" fontId="6" fillId="0" borderId="1" xfId="22" applyNumberFormat="true" applyFont="true" applyBorder="true" applyAlignment="true">
      <alignment horizontal="center" vertical="center" wrapText="true"/>
    </xf>
    <xf numFmtId="0" fontId="7" fillId="0" borderId="0" xfId="0" applyFont="true" applyAlignment="true">
      <alignment horizontal="center" vertical="center"/>
    </xf>
    <xf numFmtId="0" fontId="6" fillId="0" borderId="1" xfId="22" applyFont="true" applyBorder="true" applyAlignment="true">
      <alignment horizontal="center" vertical="center"/>
    </xf>
    <xf numFmtId="0" fontId="6" fillId="0" borderId="1" xfId="22" applyFont="true" applyBorder="true" applyAlignment="true">
      <alignment horizontal="left" vertical="center" wrapText="true"/>
    </xf>
    <xf numFmtId="178" fontId="6" fillId="0" borderId="1" xfId="22" applyNumberFormat="true" applyFont="true" applyBorder="true" applyAlignment="true">
      <alignment horizontal="center" vertical="center"/>
    </xf>
    <xf numFmtId="0" fontId="8" fillId="0" borderId="1" xfId="2" applyFont="true" applyBorder="true" applyAlignment="true">
      <alignment horizontal="center" vertical="center" wrapText="true"/>
    </xf>
    <xf numFmtId="0" fontId="2" fillId="0" borderId="1" xfId="56" applyFont="true" applyBorder="true" applyAlignment="true">
      <alignment horizontal="left" vertical="center" wrapText="true"/>
    </xf>
    <xf numFmtId="178" fontId="8" fillId="0" borderId="1" xfId="22" applyNumberFormat="true" applyFont="true" applyBorder="true" applyAlignment="true">
      <alignment horizontal="center" vertical="center"/>
    </xf>
    <xf numFmtId="0" fontId="6" fillId="0" borderId="1" xfId="22" applyFont="true" applyBorder="true" applyAlignment="true">
      <alignment vertical="center" wrapText="true"/>
    </xf>
    <xf numFmtId="177" fontId="6" fillId="0" borderId="1" xfId="22" applyNumberFormat="true" applyFont="true" applyBorder="true" applyAlignment="true">
      <alignment horizontal="center" vertical="center"/>
    </xf>
    <xf numFmtId="0" fontId="8" fillId="0" borderId="1" xfId="22" applyFont="true" applyBorder="true" applyAlignment="true">
      <alignment horizontal="center" vertical="center"/>
    </xf>
    <xf numFmtId="0" fontId="8" fillId="0" borderId="1" xfId="22" applyFont="true" applyBorder="true" applyAlignment="true">
      <alignment vertical="center" wrapText="true"/>
    </xf>
    <xf numFmtId="177" fontId="8" fillId="0" borderId="1" xfId="22" applyNumberFormat="true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justify" vertical="center"/>
    </xf>
    <xf numFmtId="178" fontId="2" fillId="0" borderId="1" xfId="22" applyNumberFormat="true" applyFont="true" applyBorder="true" applyAlignment="true">
      <alignment horizontal="center" vertical="center"/>
    </xf>
    <xf numFmtId="176" fontId="6" fillId="0" borderId="1" xfId="22" applyNumberFormat="true" applyFont="true" applyBorder="true" applyAlignment="true">
      <alignment horizontal="center" vertical="center"/>
    </xf>
    <xf numFmtId="178" fontId="8" fillId="0" borderId="1" xfId="22" applyNumberFormat="true" applyFont="true" applyBorder="true" applyAlignment="true">
      <alignment horizontal="left" vertical="center" wrapText="true"/>
    </xf>
    <xf numFmtId="176" fontId="8" fillId="0" borderId="1" xfId="22" applyNumberFormat="true" applyFont="true" applyBorder="true" applyAlignment="true">
      <alignment horizontal="center" vertical="center" wrapText="true"/>
    </xf>
    <xf numFmtId="0" fontId="9" fillId="0" borderId="0" xfId="56" applyFont="true"/>
    <xf numFmtId="0" fontId="9" fillId="0" borderId="0" xfId="56" applyFont="true" applyAlignment="true">
      <alignment horizontal="center"/>
    </xf>
    <xf numFmtId="178" fontId="9" fillId="0" borderId="0" xfId="56" applyNumberFormat="true" applyFont="true" applyAlignment="true">
      <alignment horizontal="center"/>
    </xf>
    <xf numFmtId="0" fontId="8" fillId="0" borderId="0" xfId="64" applyFont="true" applyBorder="true" applyAlignment="true">
      <alignment horizontal="center" vertical="center"/>
    </xf>
    <xf numFmtId="178" fontId="6" fillId="0" borderId="4" xfId="22" applyNumberFormat="true" applyFont="true" applyBorder="true" applyAlignment="true">
      <alignment horizontal="center" vertical="center" wrapText="true"/>
    </xf>
    <xf numFmtId="0" fontId="6" fillId="0" borderId="1" xfId="73" applyFont="true" applyBorder="true" applyAlignment="true">
      <alignment horizontal="center" vertical="center" wrapText="true"/>
    </xf>
    <xf numFmtId="178" fontId="6" fillId="0" borderId="5" xfId="22" applyNumberFormat="true" applyFont="true" applyBorder="true" applyAlignment="true">
      <alignment horizontal="center" vertical="center" wrapText="true"/>
    </xf>
    <xf numFmtId="178" fontId="6" fillId="0" borderId="6" xfId="22" applyNumberFormat="true" applyFont="true" applyBorder="true" applyAlignment="true">
      <alignment horizontal="center" vertical="center" wrapText="true"/>
    </xf>
    <xf numFmtId="10" fontId="6" fillId="0" borderId="1" xfId="22" applyNumberFormat="true" applyFont="true" applyBorder="true" applyAlignment="true">
      <alignment horizontal="center" vertical="center"/>
    </xf>
    <xf numFmtId="10" fontId="8" fillId="0" borderId="1" xfId="22" applyNumberFormat="true" applyFont="true" applyBorder="true" applyAlignment="true">
      <alignment horizontal="center" vertical="center"/>
    </xf>
    <xf numFmtId="0" fontId="10" fillId="0" borderId="1" xfId="0" applyFont="true" applyBorder="true" applyAlignment="true">
      <alignment horizontal="center" vertical="center" wrapText="true"/>
    </xf>
    <xf numFmtId="176" fontId="6" fillId="0" borderId="1" xfId="22" applyNumberFormat="true" applyFont="true" applyBorder="true" applyAlignment="true">
      <alignment horizontal="left" vertical="center" wrapText="true" shrinkToFit="true"/>
    </xf>
    <xf numFmtId="9" fontId="8" fillId="0" borderId="1" xfId="22" applyNumberFormat="true" applyFont="true" applyBorder="true" applyAlignment="true">
      <alignment horizontal="center" vertical="center" wrapText="true"/>
    </xf>
    <xf numFmtId="178" fontId="9" fillId="0" borderId="0" xfId="56" applyNumberFormat="true" applyFont="true" applyAlignment="true">
      <alignment wrapText="true"/>
    </xf>
    <xf numFmtId="178" fontId="2" fillId="0" borderId="0" xfId="56" applyNumberFormat="true" applyFont="true" applyAlignment="true">
      <alignment wrapText="true"/>
    </xf>
  </cellXfs>
  <cellStyles count="106">
    <cellStyle name="常规" xfId="0" builtinId="0"/>
    <cellStyle name="常规 2 4" xfId="1"/>
    <cellStyle name="常规_Sheet2 2" xfId="2"/>
    <cellStyle name="常规 2 3 3 2" xfId="3"/>
    <cellStyle name="常规 6" xfId="4"/>
    <cellStyle name="常规 2 3 2" xfId="5"/>
    <cellStyle name="常规 18" xfId="6"/>
    <cellStyle name="_ET_STYLE_NoName_00__Sheet1 2" xfId="7"/>
    <cellStyle name="常规 4 2" xfId="8"/>
    <cellStyle name="常规 2 5" xfId="9"/>
    <cellStyle name="常规 2 2 2" xfId="10"/>
    <cellStyle name="0,0_x000d__x000a_NA_x000d__x000a_" xfId="11"/>
    <cellStyle name="常规 3 2 2" xfId="12"/>
    <cellStyle name="常规 3 2" xfId="13"/>
    <cellStyle name="常规 4" xfId="14"/>
    <cellStyle name="40% - 强调文字颜色 2" xfId="15" builtinId="35"/>
    <cellStyle name="60% - 强调文字颜色 2" xfId="16" builtinId="36"/>
    <cellStyle name="常规 5 2" xfId="17"/>
    <cellStyle name="常规 2" xfId="18"/>
    <cellStyle name="40% - 强调文字颜色 1" xfId="19" builtinId="31"/>
    <cellStyle name="强调文字颜色 2" xfId="20" builtinId="33"/>
    <cellStyle name="常规 3 5" xfId="21"/>
    <cellStyle name="常规 2 3 3" xfId="22"/>
    <cellStyle name="强调文字颜色 1" xfId="23" builtinId="29"/>
    <cellStyle name="Normal_Items" xfId="24"/>
    <cellStyle name="标题 4" xfId="25" builtinId="19"/>
    <cellStyle name="标题" xfId="26" builtinId="15"/>
    <cellStyle name="常规 10" xfId="27"/>
    <cellStyle name="常规 2 2 2 2 2 2 4 2 2 2 2 2 3 3 4 2 2 2 4" xfId="28"/>
    <cellStyle name="60% - 强调文字颜色 3" xfId="29" builtinId="40"/>
    <cellStyle name="常规_Sheet2 3 2" xfId="30"/>
    <cellStyle name="常规 3" xfId="31"/>
    <cellStyle name="60% - 强调文字颜色 1" xfId="32" builtinId="32"/>
    <cellStyle name="链接单元格" xfId="33" builtinId="24"/>
    <cellStyle name="常规 7" xfId="34"/>
    <cellStyle name="常规 3 2 3 2" xfId="35"/>
    <cellStyle name="Excel Built-in Normal" xfId="36"/>
    <cellStyle name="检查单元格" xfId="37" builtinId="23"/>
    <cellStyle name="40% - 强调文字颜色 3" xfId="38" builtinId="39"/>
    <cellStyle name="强调文字颜色 4" xfId="39" builtinId="41"/>
    <cellStyle name="千位分隔[0]" xfId="40" builtinId="6"/>
    <cellStyle name="常规 10 4" xfId="41"/>
    <cellStyle name="已访问的超链接" xfId="42" builtinId="9"/>
    <cellStyle name="样式 2" xfId="43"/>
    <cellStyle name="常规 3 2 3" xfId="44"/>
    <cellStyle name="计算" xfId="45" builtinId="22"/>
    <cellStyle name="20% - 强调文字颜色 4" xfId="46" builtinId="42"/>
    <cellStyle name="差" xfId="47" builtinId="27"/>
    <cellStyle name="货币" xfId="48" builtinId="4"/>
    <cellStyle name="20% - 强调文字颜色 3" xfId="49" builtinId="38"/>
    <cellStyle name="60% - 强调文字颜色 6" xfId="50" builtinId="52"/>
    <cellStyle name="超链接" xfId="51" builtinId="8"/>
    <cellStyle name="常规 47" xfId="52"/>
    <cellStyle name="常规 12" xfId="53"/>
    <cellStyle name="输入" xfId="54" builtinId="20"/>
    <cellStyle name="60% - 强调文字颜色 5" xfId="55" builtinId="48"/>
    <cellStyle name="常规 5" xfId="56"/>
    <cellStyle name="20% - 强调文字颜色 2" xfId="57" builtinId="34"/>
    <cellStyle name="常规 11 2" xfId="58"/>
    <cellStyle name="警告文本" xfId="59" builtinId="11"/>
    <cellStyle name="常规 11" xfId="60"/>
    <cellStyle name="注释" xfId="61" builtinId="10"/>
    <cellStyle name="60% - 强调文字颜色 4" xfId="62" builtinId="44"/>
    <cellStyle name="常规 48" xfId="63"/>
    <cellStyle name="常规_Sheet1" xfId="64"/>
    <cellStyle name="标题 2" xfId="65" builtinId="17"/>
    <cellStyle name="_ET_STYLE_NoName_00__Sheet1" xfId="66"/>
    <cellStyle name="千位分隔" xfId="67" builtinId="3"/>
    <cellStyle name="20% - 强调文字颜色 1" xfId="68" builtinId="30"/>
    <cellStyle name="百分比" xfId="69" builtinId="5"/>
    <cellStyle name="汇总" xfId="70" builtinId="25"/>
    <cellStyle name="样式 1" xfId="71"/>
    <cellStyle name="解释性文本" xfId="72" builtinId="53"/>
    <cellStyle name="常规_Sheet2" xfId="73"/>
    <cellStyle name="标题 3" xfId="74" builtinId="18"/>
    <cellStyle name="常规 3 3" xfId="75"/>
    <cellStyle name="输出" xfId="76" builtinId="21"/>
    <cellStyle name="40% - 强调文字颜色 4" xfId="77" builtinId="43"/>
    <cellStyle name="强调文字颜色 5" xfId="78" builtinId="45"/>
    <cellStyle name="常规 2 2" xfId="79"/>
    <cellStyle name="20% - 强调文字颜色 5" xfId="80" builtinId="46"/>
    <cellStyle name="货币[0]" xfId="81" builtinId="7"/>
    <cellStyle name="40% - 强调文字颜色 5" xfId="82" builtinId="47"/>
    <cellStyle name="强调文字颜色 6" xfId="83" builtinId="49"/>
    <cellStyle name="警告文本 7 2 2 2 2 2" xfId="84"/>
    <cellStyle name="常规 2 3" xfId="85"/>
    <cellStyle name="20% - 强调文字颜色 6" xfId="86" builtinId="50"/>
    <cellStyle name="警告文本 7 2 2" xfId="87"/>
    <cellStyle name="40% - 强调文字颜色 6" xfId="88" builtinId="51"/>
    <cellStyle name="千位分隔 2" xfId="89"/>
    <cellStyle name="常规_附表3_3 2" xfId="90"/>
    <cellStyle name="常规_附表3_3" xfId="91"/>
    <cellStyle name="常规_Sheet1 2 2" xfId="92"/>
    <cellStyle name="常规 9 2 2" xfId="93"/>
    <cellStyle name="常规 4 3" xfId="94"/>
    <cellStyle name="常规 4 4" xfId="95"/>
    <cellStyle name="常规 3 3 2" xfId="96"/>
    <cellStyle name="强调文字颜色 3" xfId="97" builtinId="37"/>
    <cellStyle name="常规 3 2 2 2" xfId="98"/>
    <cellStyle name="适中" xfId="99" builtinId="28"/>
    <cellStyle name="样式 111 2" xfId="100"/>
    <cellStyle name="常规 3 4" xfId="101"/>
    <cellStyle name="好" xfId="102" builtinId="26"/>
    <cellStyle name="常规_Sheet3 2" xfId="103"/>
    <cellStyle name="标题 1" xfId="104" builtinId="16"/>
    <cellStyle name="样式 3" xfId="105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gxxc/&#22823;&#25968;&#25454;&#23616;/2.&#39033;&#30446;&#23457;&#25209;/2023&#26611;&#25968;&#25454;&#35268;&#21010;/&#26611;&#25968;&#25454;&#35268;&#21010;&#12308;2023&#12309; &#21495;  &#20851;&#20110;&#26611;&#24030;&#24066;&#22478;&#24066;&#39640;&#28857;&#28779;&#28798;&#39044;&#35686;&#20390;&#23519;&#31995;&#32479;&#39033;&#30446;&#23454;&#26045;&#26041;&#26696;&#21644;&#25237;&#36164;&#27010;&#31639;&#30340;&#25209;&#22797;//&#25307;&#26631;&#25991;&#20214;/&#25307;&#21830;&#20449;&#29992;&#21345;&#20013;&#24515;Contract/MC/&#24635;&#21253;(20080513)/Phase I/2.18&#20462;&#25913;&#21518;&#28165;&#21333;/&#25253;&#20215;&#36164;&#26009;1&#26376;14&#26085;&#20843;&#27425;&#35843;&#25972;&#21518;/&#25307;&#21830;&#38134;&#34892;&#28165;&#21333;&#25253;&#20215;&#65288;&#24352;&#26126;&#2612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gxxc/&#22823;&#25968;&#25454;&#23616;/2.&#39033;&#30446;&#23457;&#25209;/2023&#26611;&#25968;&#25454;&#35268;&#21010;/&#26611;&#25968;&#25454;&#35268;&#21010;&#12308;2023&#12309; &#21495;  &#20851;&#20110;&#26611;&#24030;&#24066;&#22478;&#24066;&#39640;&#28857;&#28779;&#28798;&#39044;&#35686;&#20390;&#23519;&#31995;&#32479;&#39033;&#30446;&#23454;&#26045;&#26041;&#26696;&#21644;&#25237;&#36164;&#27010;&#31639;&#30340;&#25209;&#22797;//&#33831;&#23665;&#37329;&#22320;7#&#27004;&#25237;&#26631;/20110425&#37329;&#22320;&#25307;&#26631;&#22270;/20110425&#37329;&#22320;&#25307;&#26631;&#22270;/7#&#27004;&#21450;&#20020;&#26102;&#26679;&#26495;&#25253;&#20215;/&#27494;&#27721;/&#24037;&#31243;/&#26080;&#38177;/&#22806;&#24149;&#22681;&#22270;&#32440;/&#26080;&#38177;A&#21306;&#26368;&#21518;&#20462;&#25913;&#22270;&#32440;/&#26080;&#38177;&#28165;&#21333;/2007&#24180;&#24230;&#24037;&#31243;/0802&#20013;&#20896;&#22823;&#21414;/&#26395;&#20140;A&#21306;&#25307;&#26631;/&#26395;&#20140;&#20303;&#23429;&#22806;&#39280;&#20998;&#21253;/&#22806;&#39280;&#35780;&#26631;/&#26395;&#20140;4&#65283;&#20303;&#23429;&#22806;&#39280;&#28165;&#21333;0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gxxc/&#22823;&#25968;&#25454;&#23616;/2.&#39033;&#30446;&#23457;&#25209;/2023&#26611;&#25968;&#25454;&#35268;&#21010;/&#26611;&#25968;&#25454;&#35268;&#21010;&#12308;2023&#12309; &#21495;  &#20851;&#20110;&#26611;&#24030;&#24066;&#22478;&#24066;&#39640;&#28857;&#28779;&#28798;&#39044;&#35686;&#20390;&#23519;&#31995;&#32479;&#39033;&#30446;&#23454;&#26045;&#26041;&#26696;&#21644;&#25237;&#36164;&#27010;&#31639;&#30340;&#25209;&#22797;//&#33831;&#23665;&#37329;&#22320;7#&#27004;&#25237;&#26631;/20110425&#37329;&#22320;&#25307;&#26631;&#22270;/20110425&#37329;&#22320;&#25307;&#26631;&#22270;/7#&#27004;&#21450;&#20020;&#26102;&#26679;&#26495;&#25253;&#20215;/&#27494;&#27721;/&#24037;&#31243;/&#26080;&#38177;/&#22806;&#24149;&#22681;&#22270;&#32440;/&#26080;&#38177;A&#21306;&#26368;&#21518;&#20462;&#25913;&#22270;&#32440;/&#26080;&#38177;&#28165;&#21333;/2007&#24180;&#24230;&#24037;&#31243;/0802&#20013;&#20896;&#22823;&#21414;/&#22825;&#27941;&#20844;&#21496;/2007/&#37197;&#21512;/3&#22825;&#37030;&#21335;&#26041;&#21830;&#22478;/&#26368;&#32456;&#25253;&#20215;&#34920;/3.28/&#38738;&#23707;&#33014;&#24030;&#28286;&#36130;&#23500;&#20013;&#24515;/&#33014;&#24030;&#28286;&#36130;&#23500;&#20013;&#24515;/&#25253;&#20215;&#35745;&#31639;&#34920;8.3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组价表"/>
      <sheetName val="单价"/>
      <sheetName val="3号清单,灾备及数据中心土建工程 "/>
      <sheetName val="3号 清单汇总"/>
      <sheetName val="4号清单,信用卡中心"/>
      <sheetName val="4号清单汇总"/>
      <sheetName val="6号清单 风险管理中心"/>
      <sheetName val="6号清单汇总"/>
      <sheetName val="7号清单　服务管理"/>
      <sheetName val="7号清单汇总"/>
      <sheetName val="综合总计"/>
      <sheetName val="#REF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8"/>
      <sheetName val="2"/>
      <sheetName val="6"/>
      <sheetName val="面积合计（藏）"/>
      <sheetName val="7"/>
      <sheetName val="3"/>
      <sheetName val="4"/>
      <sheetName val="投标材料清单 "/>
      <sheetName val="5"/>
      <sheetName val="1"/>
      <sheetName val="单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3"/>
      <sheetName val="8"/>
      <sheetName val="2"/>
      <sheetName val="7"/>
      <sheetName val="6"/>
      <sheetName val="面积合计（藏）"/>
      <sheetName val="投标材料清单 "/>
      <sheetName val="4"/>
      <sheetName val="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pane ySplit="6" topLeftCell="A7" activePane="bottomLeft" state="frozen"/>
      <selection/>
      <selection pane="bottomLeft" activeCell="K9" sqref="K9"/>
    </sheetView>
  </sheetViews>
  <sheetFormatPr defaultColWidth="9" defaultRowHeight="13.5" outlineLevelCol="6"/>
  <cols>
    <col min="1" max="1" width="6.44166666666667" style="3" customWidth="true"/>
    <col min="2" max="2" width="17.6083333333333" style="3" customWidth="true"/>
    <col min="3" max="3" width="18.8666666666667" style="4" customWidth="true"/>
    <col min="4" max="4" width="9.775" style="5" customWidth="true"/>
    <col min="5" max="5" width="11" style="5" customWidth="true"/>
    <col min="6" max="6" width="10.775" style="6" customWidth="true"/>
    <col min="7" max="7" width="12.8416666666667" style="7" customWidth="true"/>
    <col min="8" max="16379" width="9" style="3"/>
  </cols>
  <sheetData>
    <row r="1" ht="15.75" spans="1:1">
      <c r="A1" s="8" t="s">
        <v>0</v>
      </c>
    </row>
    <row r="2" ht="34.95" customHeight="true" spans="1:7">
      <c r="A2" s="9" t="s">
        <v>1</v>
      </c>
      <c r="B2" s="9"/>
      <c r="C2" s="9"/>
      <c r="D2" s="9"/>
      <c r="E2" s="9"/>
      <c r="F2" s="9"/>
      <c r="G2" s="9"/>
    </row>
    <row r="3" ht="25.05" customHeight="true" spans="1:7">
      <c r="A3" s="10"/>
      <c r="B3" s="11"/>
      <c r="C3" s="12"/>
      <c r="D3" s="12"/>
      <c r="E3" s="12"/>
      <c r="F3" s="38"/>
      <c r="G3" s="11"/>
    </row>
    <row r="4" ht="25.95" customHeight="true" spans="1:7">
      <c r="A4" s="13" t="s">
        <v>2</v>
      </c>
      <c r="B4" s="13" t="s">
        <v>3</v>
      </c>
      <c r="C4" s="14" t="s">
        <v>4</v>
      </c>
      <c r="D4" s="15"/>
      <c r="E4" s="39" t="s">
        <v>5</v>
      </c>
      <c r="F4" s="40" t="s">
        <v>6</v>
      </c>
      <c r="G4" s="13" t="s">
        <v>7</v>
      </c>
    </row>
    <row r="5" ht="25.95" customHeight="true" spans="1:7">
      <c r="A5" s="13"/>
      <c r="B5" s="13"/>
      <c r="C5" s="16" t="s">
        <v>8</v>
      </c>
      <c r="D5" s="17" t="s">
        <v>9</v>
      </c>
      <c r="E5" s="41"/>
      <c r="F5" s="40"/>
      <c r="G5" s="13"/>
    </row>
    <row r="6" ht="25.95" customHeight="true" spans="1:7">
      <c r="A6" s="13"/>
      <c r="B6" s="13"/>
      <c r="C6" s="18"/>
      <c r="D6" s="17"/>
      <c r="E6" s="42"/>
      <c r="F6" s="40"/>
      <c r="G6" s="13"/>
    </row>
    <row r="7" s="1" customFormat="true" ht="36" customHeight="true" spans="1:7">
      <c r="A7" s="19" t="s">
        <v>10</v>
      </c>
      <c r="B7" s="20" t="s">
        <v>11</v>
      </c>
      <c r="C7" s="21">
        <v>1282.68</v>
      </c>
      <c r="D7" s="21"/>
      <c r="E7" s="21">
        <f>SUM(E8:E12)</f>
        <v>1282.68</v>
      </c>
      <c r="F7" s="43">
        <f>E7/E21</f>
        <v>0.931349413830311</v>
      </c>
      <c r="G7" s="13"/>
    </row>
    <row r="8" ht="25.95" customHeight="true" spans="1:7">
      <c r="A8" s="22">
        <v>1.1</v>
      </c>
      <c r="B8" s="23" t="s">
        <v>12</v>
      </c>
      <c r="C8" s="24">
        <v>434.66</v>
      </c>
      <c r="D8" s="24"/>
      <c r="E8" s="24">
        <f>C8</f>
        <v>434.66</v>
      </c>
      <c r="F8" s="44">
        <f>ROUND(E8/E21,4)</f>
        <v>0.3156</v>
      </c>
      <c r="G8" s="25"/>
    </row>
    <row r="9" ht="25.95" customHeight="true" spans="1:7">
      <c r="A9" s="22">
        <v>1.2</v>
      </c>
      <c r="B9" s="23" t="s">
        <v>13</v>
      </c>
      <c r="C9" s="24">
        <v>189.96</v>
      </c>
      <c r="D9" s="24"/>
      <c r="E9" s="24">
        <f>C9</f>
        <v>189.96</v>
      </c>
      <c r="F9" s="44">
        <f>ROUND(E9/E21,4)</f>
        <v>0.1379</v>
      </c>
      <c r="G9" s="25"/>
    </row>
    <row r="10" ht="25.95" customHeight="true" spans="1:7">
      <c r="A10" s="22">
        <v>1.3</v>
      </c>
      <c r="B10" s="23" t="s">
        <v>14</v>
      </c>
      <c r="C10" s="24">
        <v>90.72</v>
      </c>
      <c r="D10" s="24"/>
      <c r="E10" s="24">
        <f>C10</f>
        <v>90.72</v>
      </c>
      <c r="F10" s="44">
        <f>ROUND(E10/E21,4)</f>
        <v>0.0659</v>
      </c>
      <c r="G10" s="25"/>
    </row>
    <row r="11" ht="36" customHeight="true" spans="1:7">
      <c r="A11" s="22">
        <v>1.4</v>
      </c>
      <c r="B11" s="23" t="s">
        <v>15</v>
      </c>
      <c r="C11" s="24">
        <v>389</v>
      </c>
      <c r="D11" s="24"/>
      <c r="E11" s="24">
        <f>C11</f>
        <v>389</v>
      </c>
      <c r="F11" s="44">
        <f>ROUND(E11/E21,4)</f>
        <v>0.2825</v>
      </c>
      <c r="G11" s="25"/>
    </row>
    <row r="12" ht="25.95" customHeight="true" spans="1:7">
      <c r="A12" s="22">
        <v>1.5</v>
      </c>
      <c r="B12" s="23" t="s">
        <v>16</v>
      </c>
      <c r="C12" s="24">
        <v>178.34</v>
      </c>
      <c r="D12" s="24"/>
      <c r="E12" s="24">
        <f>C12</f>
        <v>178.34</v>
      </c>
      <c r="F12" s="44">
        <f>ROUND(E12/E21,4)</f>
        <v>0.1295</v>
      </c>
      <c r="G12" s="25"/>
    </row>
    <row r="13" s="1" customFormat="true" ht="24" customHeight="true" spans="1:7">
      <c r="A13" s="19" t="s">
        <v>17</v>
      </c>
      <c r="B13" s="25" t="s">
        <v>18</v>
      </c>
      <c r="C13" s="26"/>
      <c r="D13" s="21">
        <f>SUM(D14:D18)</f>
        <v>68.8938733333333</v>
      </c>
      <c r="E13" s="21">
        <f>SUM(E14:E18)</f>
        <v>68.8938733333333</v>
      </c>
      <c r="F13" s="43">
        <f>E13/E21</f>
        <v>0.050023597893083</v>
      </c>
      <c r="G13" s="13"/>
    </row>
    <row r="14" ht="36" customHeight="true" spans="1:7">
      <c r="A14" s="27">
        <v>2.1</v>
      </c>
      <c r="B14" s="28" t="s">
        <v>19</v>
      </c>
      <c r="C14" s="29"/>
      <c r="D14" s="24">
        <f>((44-24)/(2000-1000)*(E7-1000)+24)*0.9</f>
        <v>26.68824</v>
      </c>
      <c r="E14" s="24">
        <f>D14</f>
        <v>26.68824</v>
      </c>
      <c r="F14" s="44">
        <f>ROUND(E14/E21,3)</f>
        <v>0.019</v>
      </c>
      <c r="G14" s="45"/>
    </row>
    <row r="15" ht="25.95" customHeight="true" spans="1:7">
      <c r="A15" s="27">
        <v>2.2</v>
      </c>
      <c r="B15" s="28" t="s">
        <v>20</v>
      </c>
      <c r="C15" s="29"/>
      <c r="D15" s="24">
        <f>((30-20)/(2000-1000)*(E7-1000)+20)*1</f>
        <v>22.8268</v>
      </c>
      <c r="E15" s="24">
        <f>D15</f>
        <v>22.8268</v>
      </c>
      <c r="F15" s="44">
        <f>ROUND(E15/E21,4)</f>
        <v>0.0166</v>
      </c>
      <c r="G15" s="45"/>
    </row>
    <row r="16" s="2" customFormat="true" ht="24" customHeight="true" spans="1:7">
      <c r="A16" s="27">
        <v>2.3</v>
      </c>
      <c r="B16" s="30" t="s">
        <v>21</v>
      </c>
      <c r="C16" s="29"/>
      <c r="D16" s="31">
        <f>((10-5)/(500-200)*(304.2-200)+5)*0.65</f>
        <v>4.37883333333333</v>
      </c>
      <c r="E16" s="24">
        <f>D16</f>
        <v>4.37883333333333</v>
      </c>
      <c r="F16" s="44">
        <f>E16/E21</f>
        <v>0.00317945540451291</v>
      </c>
      <c r="G16" s="45"/>
    </row>
    <row r="17" ht="36" customHeight="true" spans="1:7">
      <c r="A17" s="27">
        <v>2.4</v>
      </c>
      <c r="B17" s="28" t="s">
        <v>22</v>
      </c>
      <c r="C17" s="29"/>
      <c r="D17" s="24">
        <v>8</v>
      </c>
      <c r="E17" s="24">
        <f>D17</f>
        <v>8</v>
      </c>
      <c r="F17" s="44">
        <f>ROUND(E17/E21,5)</f>
        <v>0.00581</v>
      </c>
      <c r="G17" s="45"/>
    </row>
    <row r="18" customFormat="true" ht="36" customHeight="true" spans="1:7">
      <c r="A18" s="27">
        <v>2.5</v>
      </c>
      <c r="B18" s="28" t="s">
        <v>23</v>
      </c>
      <c r="C18" s="29"/>
      <c r="D18" s="24">
        <v>7</v>
      </c>
      <c r="E18" s="24">
        <f>D18</f>
        <v>7</v>
      </c>
      <c r="F18" s="44">
        <f>ROUND(E18/E21,3)</f>
        <v>0.005</v>
      </c>
      <c r="G18" s="45"/>
    </row>
    <row r="19" s="1" customFormat="true" ht="24" customHeight="true" spans="1:7">
      <c r="A19" s="19" t="s">
        <v>24</v>
      </c>
      <c r="B19" s="20" t="s">
        <v>25</v>
      </c>
      <c r="C19" s="32"/>
      <c r="D19" s="21">
        <f>D20</f>
        <v>25.6536</v>
      </c>
      <c r="E19" s="21">
        <f>E20</f>
        <v>25.6536</v>
      </c>
      <c r="F19" s="43">
        <v>0.0186269882766062</v>
      </c>
      <c r="G19" s="46"/>
    </row>
    <row r="20" ht="25.95" customHeight="true" spans="1:7">
      <c r="A20" s="27">
        <v>3.1</v>
      </c>
      <c r="B20" s="33" t="s">
        <v>26</v>
      </c>
      <c r="C20" s="27"/>
      <c r="D20" s="34">
        <v>25.6536</v>
      </c>
      <c r="E20" s="24">
        <f>D20</f>
        <v>25.6536</v>
      </c>
      <c r="F20" s="44">
        <v>0.0186269882766062</v>
      </c>
      <c r="G20" s="47" t="s">
        <v>27</v>
      </c>
    </row>
    <row r="21" s="1" customFormat="true" ht="24" customHeight="true" spans="1:7">
      <c r="A21" s="19" t="s">
        <v>28</v>
      </c>
      <c r="B21" s="20" t="s">
        <v>29</v>
      </c>
      <c r="C21" s="21">
        <f>C7</f>
        <v>1282.68</v>
      </c>
      <c r="D21" s="21">
        <f>D19+D13</f>
        <v>94.5474733333333</v>
      </c>
      <c r="E21" s="21">
        <f>E7+E13+E19</f>
        <v>1377.22747333333</v>
      </c>
      <c r="F21" s="43">
        <f>E21/E21</f>
        <v>1</v>
      </c>
      <c r="G21" s="13"/>
    </row>
    <row r="22" s="1" customFormat="true" ht="24" customHeight="true" spans="1:7">
      <c r="A22" s="35"/>
      <c r="B22" s="35"/>
      <c r="C22" s="36"/>
      <c r="D22" s="37"/>
      <c r="E22" s="37"/>
      <c r="F22" s="37"/>
      <c r="G22" s="48"/>
    </row>
    <row r="23" ht="25.95" customHeight="true" spans="6:7">
      <c r="F23" s="5"/>
      <c r="G23" s="49"/>
    </row>
    <row r="24" ht="25.95" customHeight="true" spans="6:7">
      <c r="F24" s="5"/>
      <c r="G24" s="49"/>
    </row>
    <row r="25" ht="25.95" customHeight="true" spans="6:7">
      <c r="F25" s="5"/>
      <c r="G25" s="49"/>
    </row>
    <row r="26" ht="25.95" customHeight="true" spans="6:7">
      <c r="F26" s="5"/>
      <c r="G26" s="49"/>
    </row>
    <row r="27" ht="25.95" customHeight="true" spans="6:7">
      <c r="F27" s="5"/>
      <c r="G27" s="49"/>
    </row>
    <row r="28" ht="25.95" customHeight="true" spans="6:7">
      <c r="F28" s="5"/>
      <c r="G28" s="49"/>
    </row>
    <row r="29" ht="25.95" customHeight="true" spans="6:7">
      <c r="F29" s="5"/>
      <c r="G29" s="49"/>
    </row>
  </sheetData>
  <mergeCells count="10">
    <mergeCell ref="A2:G2"/>
    <mergeCell ref="A3:G3"/>
    <mergeCell ref="C4:D4"/>
    <mergeCell ref="A4:A6"/>
    <mergeCell ref="B4:B6"/>
    <mergeCell ref="C5:C6"/>
    <mergeCell ref="D5:D6"/>
    <mergeCell ref="E4:E6"/>
    <mergeCell ref="F4:F6"/>
    <mergeCell ref="G4:G6"/>
  </mergeCells>
  <printOptions horizontalCentered="true"/>
  <pageMargins left="0.432638888888889" right="0.432638888888889" top="0.751388888888889" bottom="0.751388888888889" header="0.297916666666667" footer="0.297916666666667"/>
  <pageSetup paperSize="9" orientation="portrait"/>
  <headerFooter/>
  <ignoredErrors>
    <ignoredError sqref="E19" formula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附表_项目总投资概算总表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刘方芳</cp:lastModifiedBy>
  <dcterms:created xsi:type="dcterms:W3CDTF">2015-06-07T10:19:00Z</dcterms:created>
  <cp:lastPrinted>2022-09-01T23:22:00Z</cp:lastPrinted>
  <dcterms:modified xsi:type="dcterms:W3CDTF">2023-06-15T18:56:20Z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C64D48A596A640B891FE6C572E84D9D4</vt:lpwstr>
  </property>
</Properties>
</file>