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90"/>
  </bookViews>
  <sheets>
    <sheet name="各县区和开发区规模以上工业总产值目标分解表" sheetId="14" r:id="rId1"/>
  </sheets>
  <calcPr calcId="145621" concurrentCalc="0"/>
</workbook>
</file>

<file path=xl/calcChain.xml><?xml version="1.0" encoding="utf-8"?>
<calcChain xmlns="http://schemas.openxmlformats.org/spreadsheetml/2006/main">
  <c r="L29" i="14" l="1"/>
  <c r="N29" i="14"/>
  <c r="M29" i="14"/>
  <c r="K29" i="14"/>
  <c r="I29" i="14"/>
  <c r="L28" i="14"/>
  <c r="N28" i="14"/>
  <c r="M28" i="14"/>
  <c r="K28" i="14"/>
  <c r="I28" i="14"/>
  <c r="L27" i="14"/>
  <c r="N27" i="14"/>
  <c r="M27" i="14"/>
  <c r="K27" i="14"/>
  <c r="I27" i="14"/>
  <c r="L26" i="14"/>
  <c r="N26" i="14"/>
  <c r="M26" i="14"/>
  <c r="K26" i="14"/>
  <c r="I26" i="14"/>
  <c r="L25" i="14"/>
  <c r="N25" i="14"/>
  <c r="M25" i="14"/>
  <c r="K25" i="14"/>
  <c r="I25" i="14"/>
  <c r="L24" i="14"/>
  <c r="N24" i="14"/>
  <c r="M24" i="14"/>
  <c r="K24" i="14"/>
  <c r="I24" i="14"/>
  <c r="L23" i="14"/>
  <c r="M23" i="14"/>
  <c r="K23" i="14"/>
  <c r="I23" i="14"/>
  <c r="L22" i="14"/>
  <c r="N22" i="14"/>
  <c r="M22" i="14"/>
  <c r="K22" i="14"/>
  <c r="I22" i="14"/>
  <c r="L21" i="14"/>
  <c r="N21" i="14"/>
  <c r="M21" i="14"/>
  <c r="K21" i="14"/>
  <c r="I21" i="14"/>
  <c r="J20" i="14"/>
  <c r="H20" i="14"/>
  <c r="L20" i="14"/>
  <c r="N20" i="14"/>
  <c r="M20" i="14"/>
  <c r="K20" i="14"/>
  <c r="I20" i="14"/>
  <c r="N18" i="14"/>
  <c r="M18" i="14"/>
  <c r="L17" i="14"/>
  <c r="N17" i="14"/>
  <c r="M17" i="14"/>
  <c r="K17" i="14"/>
  <c r="I17" i="14"/>
  <c r="L16" i="14"/>
  <c r="N16" i="14"/>
  <c r="M16" i="14"/>
  <c r="K16" i="14"/>
  <c r="I16" i="14"/>
  <c r="L15" i="14"/>
  <c r="N15" i="14"/>
  <c r="M15" i="14"/>
  <c r="K15" i="14"/>
  <c r="I15" i="14"/>
  <c r="L14" i="14"/>
  <c r="N14" i="14"/>
  <c r="M14" i="14"/>
  <c r="K14" i="14"/>
  <c r="I14" i="14"/>
  <c r="L13" i="14"/>
  <c r="N13" i="14"/>
  <c r="M13" i="14"/>
  <c r="K13" i="14"/>
  <c r="I13" i="14"/>
  <c r="L12" i="14"/>
  <c r="N12" i="14"/>
  <c r="M12" i="14"/>
  <c r="K12" i="14"/>
  <c r="I12" i="14"/>
  <c r="L11" i="14"/>
  <c r="N11" i="14"/>
  <c r="M11" i="14"/>
  <c r="K11" i="14"/>
  <c r="I11" i="14"/>
  <c r="L10" i="14"/>
  <c r="N10" i="14"/>
  <c r="M10" i="14"/>
  <c r="K10" i="14"/>
  <c r="I10" i="14"/>
  <c r="L9" i="14"/>
  <c r="N9" i="14"/>
  <c r="M9" i="14"/>
  <c r="K9" i="14"/>
  <c r="I9" i="14"/>
  <c r="L8" i="14"/>
  <c r="N8" i="14"/>
  <c r="M8" i="14"/>
  <c r="K8" i="14"/>
  <c r="I8" i="14"/>
  <c r="L7" i="14"/>
  <c r="N7" i="14"/>
  <c r="M7" i="14"/>
  <c r="K7" i="14"/>
  <c r="I7" i="14"/>
  <c r="L6" i="14"/>
  <c r="N6" i="14"/>
  <c r="M6" i="14"/>
  <c r="K6" i="14"/>
  <c r="I6" i="14"/>
  <c r="L5" i="14"/>
  <c r="N5" i="14"/>
  <c r="M5" i="14"/>
  <c r="J5" i="14"/>
  <c r="K5" i="14"/>
  <c r="H5" i="14"/>
  <c r="I5" i="14"/>
  <c r="N4" i="14"/>
</calcChain>
</file>

<file path=xl/sharedStrings.xml><?xml version="1.0" encoding="utf-8"?>
<sst xmlns="http://schemas.openxmlformats.org/spreadsheetml/2006/main" count="47" uniqueCount="39">
  <si>
    <t>单位</t>
  </si>
  <si>
    <t>2018年目标</t>
  </si>
  <si>
    <t>增速</t>
  </si>
  <si>
    <t>10月完成</t>
  </si>
  <si>
    <t>1-10月完成</t>
  </si>
  <si>
    <t>11月目标</t>
  </si>
  <si>
    <t>12月目标</t>
  </si>
  <si>
    <t>1-12月目标</t>
  </si>
  <si>
    <t>完成全年目标</t>
  </si>
  <si>
    <t>2017年11月完成</t>
  </si>
  <si>
    <t>2017年1-11月完成</t>
  </si>
  <si>
    <t>2017年12月完成</t>
  </si>
  <si>
    <t>2017年1-12月完成</t>
  </si>
  <si>
    <t>柳州市</t>
  </si>
  <si>
    <t>县区合计</t>
  </si>
  <si>
    <t>城中区</t>
  </si>
  <si>
    <t>鱼峰区</t>
  </si>
  <si>
    <t>柳南区</t>
  </si>
  <si>
    <t>柳北区</t>
  </si>
  <si>
    <t>柳东新区辖区直管数</t>
  </si>
  <si>
    <t>阳和辖区直管数</t>
  </si>
  <si>
    <t>柳江区</t>
  </si>
  <si>
    <t>柳城县</t>
  </si>
  <si>
    <t>鹿寨县</t>
  </si>
  <si>
    <t>融安县</t>
  </si>
  <si>
    <t>融水县</t>
  </si>
  <si>
    <t>三江县</t>
  </si>
  <si>
    <t>重点企业合计</t>
  </si>
  <si>
    <t>柳   钢</t>
  </si>
  <si>
    <t xml:space="preserve">上 通 五 </t>
  </si>
  <si>
    <t>柳工集团</t>
  </si>
  <si>
    <t>—</t>
  </si>
  <si>
    <t>柳工股份</t>
  </si>
  <si>
    <t>东风柳汽</t>
  </si>
  <si>
    <t>广汽集团</t>
  </si>
  <si>
    <t>烟    厂</t>
  </si>
  <si>
    <t>供 电 局</t>
  </si>
  <si>
    <t xml:space="preserve">柳    化 </t>
  </si>
  <si>
    <t>附件2  各县区、开发区、重点企业规模以上工业总产值目标分解表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</si>
</sst>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0_ "/>
    <numFmt numFmtId="178" formatCode="0.0_);[Red]\(0.0\)"/>
    <numFmt numFmtId="179" formatCode="0.0_ "/>
    <numFmt numFmtId="180" formatCode="0.00_);[Red]\(0.00\)"/>
    <numFmt numFmtId="181" formatCode="0.0"/>
    <numFmt numFmtId="182" formatCode="0.0%"/>
    <numFmt numFmtId="183" formatCode="0.0;_툀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80" fontId="1" fillId="0" borderId="0" xfId="1" applyNumberFormat="1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82" fontId="4" fillId="2" borderId="1" xfId="1" applyNumberFormat="1" applyFont="1" applyFill="1" applyBorder="1" applyAlignment="1">
      <alignment horizontal="center" vertical="center"/>
    </xf>
    <xf numFmtId="178" fontId="4" fillId="2" borderId="1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182" fontId="1" fillId="2" borderId="1" xfId="1" applyNumberFormat="1" applyFont="1" applyFill="1" applyBorder="1" applyAlignment="1">
      <alignment horizontal="center" vertical="center"/>
    </xf>
    <xf numFmtId="181" fontId="1" fillId="2" borderId="1" xfId="0" applyNumberFormat="1" applyFont="1" applyFill="1" applyBorder="1" applyAlignment="1">
      <alignment horizontal="center" vertical="center"/>
    </xf>
    <xf numFmtId="179" fontId="4" fillId="2" borderId="1" xfId="1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182" fontId="5" fillId="2" borderId="1" xfId="1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77" fontId="4" fillId="2" borderId="0" xfId="1" applyNumberFormat="1" applyFont="1" applyFill="1" applyBorder="1" applyAlignment="1">
      <alignment horizontal="center" vertical="center"/>
    </xf>
    <xf numFmtId="182" fontId="4" fillId="2" borderId="0" xfId="1" applyNumberFormat="1" applyFont="1" applyFill="1" applyBorder="1" applyAlignment="1">
      <alignment horizontal="center" vertical="center"/>
    </xf>
    <xf numFmtId="178" fontId="1" fillId="2" borderId="0" xfId="1" applyNumberFormat="1" applyFont="1" applyFill="1" applyBorder="1" applyAlignment="1">
      <alignment horizontal="center" vertical="center"/>
    </xf>
    <xf numFmtId="182" fontId="1" fillId="2" borderId="0" xfId="1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83" fontId="6" fillId="2" borderId="1" xfId="0" applyNumberFormat="1" applyFont="1" applyFill="1" applyBorder="1" applyAlignment="1">
      <alignment horizontal="center" vertical="center"/>
    </xf>
    <xf numFmtId="182" fontId="6" fillId="2" borderId="1" xfId="1" applyNumberFormat="1" applyFont="1" applyFill="1" applyBorder="1" applyAlignment="1">
      <alignment horizontal="center" vertical="center"/>
    </xf>
    <xf numFmtId="180" fontId="1" fillId="2" borderId="0" xfId="0" applyNumberFormat="1" applyFont="1" applyFill="1" applyBorder="1" applyAlignment="1">
      <alignment horizontal="center" vertical="center"/>
    </xf>
    <xf numFmtId="183" fontId="0" fillId="2" borderId="0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82" fontId="0" fillId="2" borderId="1" xfId="1" applyNumberFormat="1" applyFont="1" applyFill="1" applyBorder="1" applyAlignment="1">
      <alignment horizontal="center" vertical="center"/>
    </xf>
    <xf numFmtId="179" fontId="1" fillId="2" borderId="1" xfId="1" applyNumberFormat="1" applyFont="1" applyFill="1" applyBorder="1" applyAlignment="1">
      <alignment horizontal="center" vertical="center"/>
    </xf>
    <xf numFmtId="183" fontId="0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83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百分比" xfId="1" builtinId="5"/>
    <cellStyle name="常规" xfId="0" builtinId="0"/>
    <cellStyle name="常规_企业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workbookViewId="0">
      <selection activeCell="F6" sqref="F6"/>
    </sheetView>
  </sheetViews>
  <sheetFormatPr defaultColWidth="9" defaultRowHeight="13.5"/>
  <cols>
    <col min="1" max="1" width="20.5" style="3" customWidth="1"/>
    <col min="2" max="2" width="11.375" style="3" customWidth="1"/>
    <col min="3" max="3" width="7.5" style="3" customWidth="1"/>
    <col min="4" max="4" width="9.125" style="3" customWidth="1"/>
    <col min="5" max="5" width="7.5" style="3" customWidth="1"/>
    <col min="6" max="6" width="11.375" style="4" customWidth="1"/>
    <col min="7" max="7" width="7.5" style="5" customWidth="1"/>
    <col min="8" max="8" width="10.25" style="3" customWidth="1"/>
    <col min="9" max="9" width="9" style="3"/>
    <col min="10" max="10" width="9.5" style="6" customWidth="1"/>
    <col min="11" max="11" width="9" style="6"/>
    <col min="12" max="12" width="11.25" style="6" customWidth="1"/>
    <col min="13" max="13" width="9" style="6"/>
    <col min="14" max="14" width="13" style="6" customWidth="1"/>
    <col min="15" max="15" width="15.5" style="7" hidden="1" customWidth="1"/>
    <col min="16" max="16" width="7.5" style="7" hidden="1" customWidth="1"/>
    <col min="17" max="17" width="17.75" style="7" hidden="1" customWidth="1"/>
    <col min="18" max="18" width="7.5" style="7" hidden="1" customWidth="1"/>
    <col min="19" max="19" width="15.5" style="7" hidden="1" customWidth="1"/>
    <col min="20" max="20" width="17.75" style="3" hidden="1" customWidth="1"/>
    <col min="21" max="21" width="9" style="3" hidden="1" customWidth="1"/>
    <col min="22" max="16384" width="9" style="3"/>
  </cols>
  <sheetData>
    <row r="1" spans="1:21" ht="31.5" customHeight="1">
      <c r="A1" s="49" t="s">
        <v>38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1" ht="15.75" customHeight="1">
      <c r="A2" s="8"/>
    </row>
    <row r="3" spans="1:21" s="1" customFormat="1" ht="14.25">
      <c r="A3" s="9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1" t="s">
        <v>4</v>
      </c>
      <c r="G3" s="12" t="s">
        <v>2</v>
      </c>
      <c r="H3" s="13" t="s">
        <v>5</v>
      </c>
      <c r="I3" s="33" t="s">
        <v>2</v>
      </c>
      <c r="J3" s="13" t="s">
        <v>6</v>
      </c>
      <c r="K3" s="34" t="s">
        <v>2</v>
      </c>
      <c r="L3" s="13" t="s">
        <v>7</v>
      </c>
      <c r="M3" s="34" t="s">
        <v>2</v>
      </c>
      <c r="N3" s="34" t="s">
        <v>8</v>
      </c>
      <c r="O3" s="33" t="s">
        <v>9</v>
      </c>
      <c r="P3" s="33" t="s">
        <v>2</v>
      </c>
      <c r="Q3" s="33" t="s">
        <v>10</v>
      </c>
      <c r="R3" s="33" t="s">
        <v>2</v>
      </c>
      <c r="S3" s="33" t="s">
        <v>11</v>
      </c>
      <c r="T3" s="33" t="s">
        <v>12</v>
      </c>
      <c r="U3" s="33" t="s">
        <v>2</v>
      </c>
    </row>
    <row r="4" spans="1:21" s="1" customFormat="1" ht="19.5" customHeight="1">
      <c r="A4" s="9" t="s">
        <v>13</v>
      </c>
      <c r="B4" s="14">
        <v>5500</v>
      </c>
      <c r="C4" s="15">
        <v>9.4479445676010104E-2</v>
      </c>
      <c r="D4" s="16">
        <v>407.4</v>
      </c>
      <c r="E4" s="15">
        <v>-0.06</v>
      </c>
      <c r="F4" s="17">
        <v>3990.8</v>
      </c>
      <c r="G4" s="18">
        <v>0.04</v>
      </c>
      <c r="H4" s="19">
        <v>553.96414958461605</v>
      </c>
      <c r="I4" s="35">
        <v>0.127938411036357</v>
      </c>
      <c r="J4" s="19">
        <v>578.98188537230897</v>
      </c>
      <c r="K4" s="18">
        <v>5.9991720464767598E-2</v>
      </c>
      <c r="L4" s="19">
        <v>5123.7409349569198</v>
      </c>
      <c r="M4" s="18">
        <v>5.0843635435826498E-2</v>
      </c>
      <c r="N4" s="18">
        <f>L4/B4</f>
        <v>0.93158926090125815</v>
      </c>
      <c r="O4" s="36">
        <v>491.12978524743198</v>
      </c>
      <c r="P4" s="37">
        <v>8.8999999999999996E-2</v>
      </c>
      <c r="Q4" s="36"/>
      <c r="R4" s="37"/>
      <c r="S4" s="44">
        <v>546.21359223300999</v>
      </c>
      <c r="T4" s="33">
        <v>4875.8357211079301</v>
      </c>
      <c r="U4" s="35">
        <v>7.4999999999999997E-2</v>
      </c>
    </row>
    <row r="5" spans="1:21" s="1" customFormat="1" ht="19.5" customHeight="1">
      <c r="A5" s="9" t="s">
        <v>14</v>
      </c>
      <c r="B5" s="20">
        <v>3060.5</v>
      </c>
      <c r="C5" s="15">
        <v>0.16268392810666099</v>
      </c>
      <c r="D5" s="21">
        <v>217.56020000000001</v>
      </c>
      <c r="E5" s="15">
        <v>2.74282424630161E-2</v>
      </c>
      <c r="F5" s="21">
        <v>2043.3544999999999</v>
      </c>
      <c r="G5" s="18">
        <v>4.8774636655988197E-2</v>
      </c>
      <c r="H5" s="19">
        <f>SUM(H6:H17)</f>
        <v>288.92096317534737</v>
      </c>
      <c r="I5" s="35">
        <f t="shared" ref="I5:I17" si="0">H5/O5-1</f>
        <v>0.20516247291801881</v>
      </c>
      <c r="J5" s="19">
        <f>SUM(J6:J17)</f>
        <v>310.15976697204536</v>
      </c>
      <c r="K5" s="18">
        <f t="shared" ref="K5:K17" si="1">J5/S5-1</f>
        <v>0.12094382128295722</v>
      </c>
      <c r="L5" s="19">
        <f>SUM(L6:L17)</f>
        <v>2642.4352301473928</v>
      </c>
      <c r="M5" s="18">
        <f t="shared" ref="M5:M18" si="2">L5/T5-1</f>
        <v>9.7840251269861733E-2</v>
      </c>
      <c r="N5" s="18">
        <f t="shared" ref="N5:N18" si="3">L5/B5</f>
        <v>0.86339984647848156</v>
      </c>
      <c r="O5" s="36">
        <v>239.73611000000099</v>
      </c>
      <c r="P5" s="37">
        <v>-5.4618020771800203E-2</v>
      </c>
      <c r="Q5" s="45"/>
      <c r="R5" s="37"/>
      <c r="S5" s="44">
        <v>276.69519300000002</v>
      </c>
      <c r="T5" s="33">
        <v>2406.9396499999998</v>
      </c>
      <c r="U5" s="18">
        <v>-2.1662219464435001E-2</v>
      </c>
    </row>
    <row r="6" spans="1:21" s="1" customFormat="1" ht="19.5" customHeight="1">
      <c r="A6" s="22" t="s">
        <v>15</v>
      </c>
      <c r="B6" s="14">
        <v>6</v>
      </c>
      <c r="C6" s="15">
        <v>-0.234039293784229</v>
      </c>
      <c r="D6" s="16">
        <v>0.71809999999999996</v>
      </c>
      <c r="E6" s="15">
        <v>-3.7600000000000001E-2</v>
      </c>
      <c r="F6" s="17">
        <v>6.7568000000000001</v>
      </c>
      <c r="G6" s="18">
        <v>1.83E-2</v>
      </c>
      <c r="H6" s="19">
        <v>0.98996584858527603</v>
      </c>
      <c r="I6" s="35">
        <f t="shared" si="0"/>
        <v>0.35946971791441373</v>
      </c>
      <c r="J6" s="19">
        <v>1.0327255387138401</v>
      </c>
      <c r="K6" s="18">
        <f t="shared" si="1"/>
        <v>0.36549720840121669</v>
      </c>
      <c r="L6" s="21">
        <f t="shared" ref="L6:L17" si="4">J6+H6+F6</f>
        <v>8.7794913872991174</v>
      </c>
      <c r="M6" s="18">
        <f t="shared" si="2"/>
        <v>0.12079090387181868</v>
      </c>
      <c r="N6" s="18">
        <f t="shared" si="3"/>
        <v>1.463248564549853</v>
      </c>
      <c r="O6" s="36">
        <v>0.72819999999999996</v>
      </c>
      <c r="P6" s="37">
        <v>-0.31900000000000001</v>
      </c>
      <c r="Q6" s="36"/>
      <c r="R6" s="37"/>
      <c r="S6" s="44">
        <v>0.75629999999999997</v>
      </c>
      <c r="T6" s="33">
        <v>7.8333000000000004</v>
      </c>
      <c r="U6" s="18">
        <v>-0.27300000000000002</v>
      </c>
    </row>
    <row r="7" spans="1:21" s="1" customFormat="1" ht="19.5" customHeight="1">
      <c r="A7" s="22" t="s">
        <v>16</v>
      </c>
      <c r="B7" s="23">
        <v>230</v>
      </c>
      <c r="C7" s="15">
        <v>0.111461194540503</v>
      </c>
      <c r="D7" s="16">
        <v>14.977600000000001</v>
      </c>
      <c r="E7" s="15">
        <v>-0.11890000000000001</v>
      </c>
      <c r="F7" s="17">
        <v>165.84450000000001</v>
      </c>
      <c r="G7" s="18">
        <v>-5.5999999999999999E-3</v>
      </c>
      <c r="H7" s="19">
        <v>21</v>
      </c>
      <c r="I7" s="35">
        <f t="shared" si="0"/>
        <v>0.13090493936195435</v>
      </c>
      <c r="J7" s="19">
        <v>22.517843286615498</v>
      </c>
      <c r="K7" s="18">
        <f t="shared" si="1"/>
        <v>5.2786658747358439E-2</v>
      </c>
      <c r="L7" s="21">
        <f t="shared" si="4"/>
        <v>209.3623432866155</v>
      </c>
      <c r="M7" s="18">
        <f t="shared" si="2"/>
        <v>2.4666621411139955E-2</v>
      </c>
      <c r="N7" s="18">
        <f t="shared" si="3"/>
        <v>0.91027105776789352</v>
      </c>
      <c r="O7" s="36">
        <v>18.569199999999999</v>
      </c>
      <c r="P7" s="37">
        <v>-6.0999999999999999E-2</v>
      </c>
      <c r="Q7" s="36"/>
      <c r="R7" s="37"/>
      <c r="S7" s="44">
        <v>21.3888</v>
      </c>
      <c r="T7" s="33">
        <v>204.32239999999999</v>
      </c>
      <c r="U7" s="18">
        <v>-0.1045</v>
      </c>
    </row>
    <row r="8" spans="1:21" s="1" customFormat="1" ht="19.5" customHeight="1">
      <c r="A8" s="22" t="s">
        <v>17</v>
      </c>
      <c r="B8" s="23">
        <v>700</v>
      </c>
      <c r="C8" s="15">
        <v>0.15557449964036901</v>
      </c>
      <c r="D8" s="16">
        <v>38.3414</v>
      </c>
      <c r="E8" s="15">
        <v>-0.1646</v>
      </c>
      <c r="F8" s="17">
        <v>400.52339999999998</v>
      </c>
      <c r="G8" s="18">
        <v>-8.14E-2</v>
      </c>
      <c r="H8" s="19">
        <v>51</v>
      </c>
      <c r="I8" s="35">
        <f t="shared" si="0"/>
        <v>0.21128921548835145</v>
      </c>
      <c r="J8" s="19">
        <v>53</v>
      </c>
      <c r="K8" s="18">
        <f t="shared" si="1"/>
        <v>0.13702186085426815</v>
      </c>
      <c r="L8" s="21">
        <f t="shared" si="4"/>
        <v>504.52339999999998</v>
      </c>
      <c r="M8" s="18">
        <f t="shared" si="2"/>
        <v>5.313299004112193E-2</v>
      </c>
      <c r="N8" s="18">
        <f t="shared" si="3"/>
        <v>0.72074771428571427</v>
      </c>
      <c r="O8" s="36">
        <v>42.103900000000003</v>
      </c>
      <c r="P8" s="37">
        <v>0</v>
      </c>
      <c r="Q8" s="36"/>
      <c r="R8" s="37"/>
      <c r="S8" s="44">
        <v>46.613</v>
      </c>
      <c r="T8" s="33">
        <v>479.06903</v>
      </c>
      <c r="U8" s="18">
        <v>2.2000000000000001E-3</v>
      </c>
    </row>
    <row r="9" spans="1:21" s="1" customFormat="1" ht="19.5" customHeight="1">
      <c r="A9" s="22" t="s">
        <v>18</v>
      </c>
      <c r="B9" s="24">
        <v>360</v>
      </c>
      <c r="C9" s="25">
        <v>0.19840213049267699</v>
      </c>
      <c r="D9" s="16">
        <v>23.5334</v>
      </c>
      <c r="E9" s="15">
        <v>0.1103</v>
      </c>
      <c r="F9" s="17">
        <v>236.31909999999999</v>
      </c>
      <c r="G9" s="18">
        <v>0.14180000000000001</v>
      </c>
      <c r="H9" s="19">
        <v>28</v>
      </c>
      <c r="I9" s="35">
        <f t="shared" si="0"/>
        <v>0.34255090425598222</v>
      </c>
      <c r="J9" s="19">
        <v>28</v>
      </c>
      <c r="K9" s="18">
        <f t="shared" si="1"/>
        <v>0.30852292856964936</v>
      </c>
      <c r="L9" s="21">
        <f t="shared" si="4"/>
        <v>292.31909999999999</v>
      </c>
      <c r="M9" s="18">
        <f t="shared" si="2"/>
        <v>0.16068994081106314</v>
      </c>
      <c r="N9" s="18">
        <f t="shared" si="3"/>
        <v>0.81199749999999993</v>
      </c>
      <c r="O9" s="36">
        <v>20.855820000000001</v>
      </c>
      <c r="P9" s="37">
        <v>-0.50600000000000001</v>
      </c>
      <c r="Q9" s="36"/>
      <c r="R9" s="37"/>
      <c r="S9" s="44">
        <v>21.398173</v>
      </c>
      <c r="T9" s="33">
        <v>251.84943000000001</v>
      </c>
      <c r="U9" s="41">
        <v>-0.28310000000000002</v>
      </c>
    </row>
    <row r="10" spans="1:21" s="1" customFormat="1" ht="19.5" customHeight="1">
      <c r="A10" s="22" t="s">
        <v>19</v>
      </c>
      <c r="B10" s="24">
        <v>370</v>
      </c>
      <c r="C10" s="25">
        <v>0.191144197019113</v>
      </c>
      <c r="D10" s="16">
        <v>30.56</v>
      </c>
      <c r="E10" s="15">
        <v>0.151</v>
      </c>
      <c r="F10" s="17">
        <v>281.39</v>
      </c>
      <c r="G10" s="18">
        <v>0.157</v>
      </c>
      <c r="H10" s="19">
        <v>38</v>
      </c>
      <c r="I10" s="35">
        <f t="shared" si="0"/>
        <v>0.19180539699665045</v>
      </c>
      <c r="J10" s="19">
        <v>39.306037772004103</v>
      </c>
      <c r="K10" s="18">
        <f t="shared" si="1"/>
        <v>0.22963169184482446</v>
      </c>
      <c r="L10" s="21">
        <f t="shared" si="4"/>
        <v>358.6960377720041</v>
      </c>
      <c r="M10" s="18">
        <f t="shared" si="2"/>
        <v>0.15475325374559845</v>
      </c>
      <c r="N10" s="18">
        <f t="shared" si="3"/>
        <v>0.96944875073514625</v>
      </c>
      <c r="O10" s="36">
        <v>31.884399999999999</v>
      </c>
      <c r="P10" s="37">
        <v>0.156677181913776</v>
      </c>
      <c r="Q10" s="36"/>
      <c r="R10" s="37"/>
      <c r="S10" s="44">
        <v>31.965699999999998</v>
      </c>
      <c r="T10" s="33">
        <v>310.62569999999999</v>
      </c>
      <c r="U10" s="18">
        <v>0.1</v>
      </c>
    </row>
    <row r="11" spans="1:21" s="1" customFormat="1" ht="19.5" customHeight="1">
      <c r="A11" s="22" t="s">
        <v>20</v>
      </c>
      <c r="B11" s="24">
        <v>550</v>
      </c>
      <c r="C11" s="25">
        <v>0.13396356966783499</v>
      </c>
      <c r="D11" s="16">
        <v>41.813600000000001</v>
      </c>
      <c r="E11" s="15">
        <v>6.1600000000000002E-2</v>
      </c>
      <c r="F11" s="17">
        <v>330.25240000000002</v>
      </c>
      <c r="G11" s="18">
        <v>-3.8300000000000001E-2</v>
      </c>
      <c r="H11" s="19">
        <v>59</v>
      </c>
      <c r="I11" s="35">
        <f t="shared" si="0"/>
        <v>0.16822453037869112</v>
      </c>
      <c r="J11" s="19">
        <v>61</v>
      </c>
      <c r="K11" s="18">
        <f t="shared" si="1"/>
        <v>8.3409764044009904E-2</v>
      </c>
      <c r="L11" s="21">
        <f t="shared" si="4"/>
        <v>450.25240000000002</v>
      </c>
      <c r="M11" s="18">
        <f t="shared" si="2"/>
        <v>2.9041110893152977E-2</v>
      </c>
      <c r="N11" s="18">
        <f t="shared" si="3"/>
        <v>0.8186407272727273</v>
      </c>
      <c r="O11" s="36">
        <v>50.503989999999902</v>
      </c>
      <c r="P11" s="37">
        <v>0.61550268610897996</v>
      </c>
      <c r="Q11" s="36"/>
      <c r="R11" s="37"/>
      <c r="S11" s="44">
        <v>56.303719999999998</v>
      </c>
      <c r="T11" s="33">
        <v>437.54559</v>
      </c>
      <c r="U11" s="41">
        <v>0.108</v>
      </c>
    </row>
    <row r="12" spans="1:21" s="1" customFormat="1" ht="19.5" customHeight="1">
      <c r="A12" s="22" t="s">
        <v>21</v>
      </c>
      <c r="B12" s="23">
        <v>370</v>
      </c>
      <c r="C12" s="15">
        <v>0.16737987266725199</v>
      </c>
      <c r="D12" s="16">
        <v>27.458300000000001</v>
      </c>
      <c r="E12" s="15">
        <v>2.75E-2</v>
      </c>
      <c r="F12" s="17">
        <v>275.75639999999999</v>
      </c>
      <c r="G12" s="18">
        <v>9.2399999999999996E-2</v>
      </c>
      <c r="H12" s="19">
        <v>37</v>
      </c>
      <c r="I12" s="35">
        <f t="shared" si="0"/>
        <v>0.24677355222633324</v>
      </c>
      <c r="J12" s="19">
        <v>39.842192024956603</v>
      </c>
      <c r="K12" s="18">
        <f t="shared" si="1"/>
        <v>5.9063801493788093E-2</v>
      </c>
      <c r="L12" s="21">
        <f t="shared" si="4"/>
        <v>352.59859202495659</v>
      </c>
      <c r="M12" s="18">
        <f t="shared" si="2"/>
        <v>0.11247702556958394</v>
      </c>
      <c r="N12" s="18">
        <f t="shared" si="3"/>
        <v>0.95296916763501782</v>
      </c>
      <c r="O12" s="36">
        <v>29.676600000000001</v>
      </c>
      <c r="P12" s="37">
        <v>0.22600000000000001</v>
      </c>
      <c r="Q12" s="36"/>
      <c r="R12" s="37"/>
      <c r="S12" s="44">
        <v>37.620199999999997</v>
      </c>
      <c r="T12" s="33">
        <v>316.94909999999999</v>
      </c>
      <c r="U12" s="18">
        <v>0.1391</v>
      </c>
    </row>
    <row r="13" spans="1:21" s="1" customFormat="1" ht="19.5" customHeight="1">
      <c r="A13" s="22" t="s">
        <v>22</v>
      </c>
      <c r="B13" s="23">
        <v>105</v>
      </c>
      <c r="C13" s="15">
        <v>0.197154193460118</v>
      </c>
      <c r="D13" s="16">
        <v>7.6134000000000004</v>
      </c>
      <c r="E13" s="15">
        <v>0.16250000000000001</v>
      </c>
      <c r="F13" s="17">
        <v>71.091899999999995</v>
      </c>
      <c r="G13" s="18">
        <v>0.18099999999999999</v>
      </c>
      <c r="H13" s="19">
        <v>13</v>
      </c>
      <c r="I13" s="35">
        <f t="shared" si="0"/>
        <v>0.12830571877413921</v>
      </c>
      <c r="J13" s="19">
        <v>18.225681883560899</v>
      </c>
      <c r="K13" s="18">
        <f t="shared" si="1"/>
        <v>5.5301025069244725E-2</v>
      </c>
      <c r="L13" s="21">
        <f t="shared" si="4"/>
        <v>102.31758188356089</v>
      </c>
      <c r="M13" s="18">
        <f t="shared" si="2"/>
        <v>0.16657068777717732</v>
      </c>
      <c r="N13" s="18">
        <f t="shared" si="3"/>
        <v>0.97445316079581801</v>
      </c>
      <c r="O13" s="36">
        <v>11.521699999999999</v>
      </c>
      <c r="P13" s="37">
        <v>0.14799999999999999</v>
      </c>
      <c r="Q13" s="36"/>
      <c r="R13" s="37"/>
      <c r="S13" s="44">
        <v>17.270600000000002</v>
      </c>
      <c r="T13" s="33">
        <v>87.708000000000197</v>
      </c>
      <c r="U13" s="18">
        <v>0.1439</v>
      </c>
    </row>
    <row r="14" spans="1:21" s="1" customFormat="1" ht="19.5" customHeight="1">
      <c r="A14" s="22" t="s">
        <v>23</v>
      </c>
      <c r="B14" s="23">
        <v>210</v>
      </c>
      <c r="C14" s="15">
        <v>0.178020824042395</v>
      </c>
      <c r="D14" s="16">
        <v>17.6387</v>
      </c>
      <c r="E14" s="15">
        <v>0.1678</v>
      </c>
      <c r="F14" s="17">
        <v>159.15350000000001</v>
      </c>
      <c r="G14" s="18">
        <v>0.18379999999999999</v>
      </c>
      <c r="H14" s="19">
        <v>22</v>
      </c>
      <c r="I14" s="35">
        <f t="shared" si="0"/>
        <v>0.20236319019746074</v>
      </c>
      <c r="J14" s="19">
        <v>24.785673030437302</v>
      </c>
      <c r="K14" s="18">
        <f t="shared" si="1"/>
        <v>7.9576501737350203E-2</v>
      </c>
      <c r="L14" s="21">
        <f t="shared" si="4"/>
        <v>205.9391730304373</v>
      </c>
      <c r="M14" s="18">
        <f t="shared" si="2"/>
        <v>0.1552411157901199</v>
      </c>
      <c r="N14" s="18">
        <f t="shared" si="3"/>
        <v>0.98066272871636806</v>
      </c>
      <c r="O14" s="36">
        <v>18.2973</v>
      </c>
      <c r="P14" s="37">
        <v>0.14399999999999999</v>
      </c>
      <c r="Q14" s="36"/>
      <c r="R14" s="37"/>
      <c r="S14" s="44">
        <v>22.9587</v>
      </c>
      <c r="T14" s="33">
        <v>178.26509999999999</v>
      </c>
      <c r="U14" s="18">
        <v>0.15820000000000001</v>
      </c>
    </row>
    <row r="15" spans="1:21" s="1" customFormat="1" ht="19.5" customHeight="1">
      <c r="A15" s="22" t="s">
        <v>24</v>
      </c>
      <c r="B15" s="23">
        <v>70</v>
      </c>
      <c r="C15" s="15">
        <v>0.20247021738943699</v>
      </c>
      <c r="D15" s="16">
        <v>6.3087999999999997</v>
      </c>
      <c r="E15" s="15">
        <v>0.36459999999999998</v>
      </c>
      <c r="F15" s="17">
        <v>56.522100000000002</v>
      </c>
      <c r="G15" s="18">
        <v>0.21510000000000001</v>
      </c>
      <c r="H15" s="19">
        <v>6.5</v>
      </c>
      <c r="I15" s="35">
        <f t="shared" si="0"/>
        <v>0.26532995912010904</v>
      </c>
      <c r="J15" s="19">
        <v>7</v>
      </c>
      <c r="K15" s="18">
        <f t="shared" si="1"/>
        <v>0.12179487179487358</v>
      </c>
      <c r="L15" s="21">
        <f t="shared" si="4"/>
        <v>70.022099999999995</v>
      </c>
      <c r="M15" s="18">
        <f t="shared" si="2"/>
        <v>0.20284985441521286</v>
      </c>
      <c r="N15" s="18">
        <f t="shared" si="3"/>
        <v>1.0003157142857142</v>
      </c>
      <c r="O15" s="36">
        <v>5.1369999999999996</v>
      </c>
      <c r="P15" s="37">
        <v>0.17799999999999999</v>
      </c>
      <c r="Q15" s="36"/>
      <c r="R15" s="37"/>
      <c r="S15" s="44">
        <v>6.2399999999999904</v>
      </c>
      <c r="T15" s="33">
        <v>58.213500000000003</v>
      </c>
      <c r="U15" s="18">
        <v>0.1971</v>
      </c>
    </row>
    <row r="16" spans="1:21" s="1" customFormat="1" ht="19.5" customHeight="1">
      <c r="A16" s="22" t="s">
        <v>25</v>
      </c>
      <c r="B16" s="23">
        <v>85</v>
      </c>
      <c r="C16" s="15">
        <v>0.20118931874194501</v>
      </c>
      <c r="D16" s="16">
        <v>8.2113999999999994</v>
      </c>
      <c r="E16" s="15">
        <v>6.83E-2</v>
      </c>
      <c r="F16" s="17">
        <v>56.3962</v>
      </c>
      <c r="G16" s="18">
        <v>0.16109999999999999</v>
      </c>
      <c r="H16" s="19">
        <v>12</v>
      </c>
      <c r="I16" s="35">
        <f t="shared" si="0"/>
        <v>0.18372379778051795</v>
      </c>
      <c r="J16" s="19">
        <v>15</v>
      </c>
      <c r="K16" s="18">
        <f t="shared" si="1"/>
        <v>8.6767518692401291E-2</v>
      </c>
      <c r="L16" s="21">
        <f t="shared" si="4"/>
        <v>83.396199999999993</v>
      </c>
      <c r="M16" s="18">
        <f t="shared" si="2"/>
        <v>0.17852499604314098</v>
      </c>
      <c r="N16" s="18">
        <f t="shared" si="3"/>
        <v>0.98113176470588226</v>
      </c>
      <c r="O16" s="36">
        <v>10.137499999999999</v>
      </c>
      <c r="P16" s="37">
        <v>0.11799999999999999</v>
      </c>
      <c r="Q16" s="36"/>
      <c r="R16" s="37"/>
      <c r="S16" s="44">
        <v>13.8024</v>
      </c>
      <c r="T16" s="33">
        <v>70.763199999999998</v>
      </c>
      <c r="U16" s="18">
        <v>0.1381</v>
      </c>
    </row>
    <row r="17" spans="1:21" s="1" customFormat="1" ht="19.5" customHeight="1">
      <c r="A17" s="22" t="s">
        <v>26</v>
      </c>
      <c r="B17" s="20">
        <v>4.5</v>
      </c>
      <c r="C17" s="15">
        <v>0.185677021579322</v>
      </c>
      <c r="D17" s="16">
        <v>0.38550000000000001</v>
      </c>
      <c r="E17" s="15">
        <v>0.3231</v>
      </c>
      <c r="F17" s="17">
        <v>3.3481999999999998</v>
      </c>
      <c r="G17" s="18">
        <v>6.0900000000000003E-2</v>
      </c>
      <c r="H17" s="19">
        <v>0.43099732676212599</v>
      </c>
      <c r="I17" s="35">
        <f t="shared" si="0"/>
        <v>0.3447654501158377</v>
      </c>
      <c r="J17" s="19">
        <v>0.44961343575712098</v>
      </c>
      <c r="K17" s="18">
        <f t="shared" si="1"/>
        <v>0.19071354808559593</v>
      </c>
      <c r="L17" s="21">
        <f t="shared" si="4"/>
        <v>4.228810762519247</v>
      </c>
      <c r="M17" s="18">
        <f t="shared" si="2"/>
        <v>0.11422305549475587</v>
      </c>
      <c r="N17" s="18">
        <f t="shared" si="3"/>
        <v>0.93973572500427716</v>
      </c>
      <c r="O17" s="36">
        <v>0.32050000000000001</v>
      </c>
      <c r="P17" s="37">
        <v>0.36399999999999999</v>
      </c>
      <c r="Q17" s="36"/>
      <c r="R17" s="37"/>
      <c r="S17" s="44">
        <v>0.37759999999999999</v>
      </c>
      <c r="T17" s="33">
        <v>3.7953000000000001</v>
      </c>
      <c r="U17" s="18">
        <v>4.1399999999999999E-2</v>
      </c>
    </row>
    <row r="18" spans="1:21" s="2" customFormat="1" ht="22.5" hidden="1" customHeight="1">
      <c r="A18" s="26"/>
      <c r="B18" s="27"/>
      <c r="C18" s="28"/>
      <c r="D18" s="28">
        <v>0</v>
      </c>
      <c r="E18" s="28"/>
      <c r="F18" s="29"/>
      <c r="G18" s="30"/>
      <c r="J18" s="38"/>
      <c r="K18" s="38"/>
      <c r="L18" s="38"/>
      <c r="M18" s="18">
        <f t="shared" si="2"/>
        <v>-1</v>
      </c>
      <c r="N18" s="18" t="e">
        <f t="shared" si="3"/>
        <v>#DIV/0!</v>
      </c>
      <c r="O18" s="39">
        <v>12.9</v>
      </c>
      <c r="P18" s="39"/>
      <c r="Q18" s="39">
        <v>148.69999999999999</v>
      </c>
      <c r="R18" s="46"/>
      <c r="S18" s="2">
        <v>17.600000000000001</v>
      </c>
      <c r="T18" s="2">
        <v>166.2</v>
      </c>
    </row>
    <row r="19" spans="1:21" s="2" customFormat="1" ht="22.5" customHeight="1">
      <c r="A19" s="26"/>
      <c r="B19" s="27"/>
      <c r="C19" s="28"/>
      <c r="D19" s="28"/>
      <c r="E19" s="28"/>
      <c r="F19" s="29"/>
      <c r="G19" s="30"/>
      <c r="J19" s="38"/>
      <c r="K19" s="38"/>
      <c r="L19" s="38"/>
      <c r="M19" s="38"/>
      <c r="N19" s="38"/>
      <c r="O19" s="39"/>
      <c r="P19" s="39"/>
      <c r="Q19" s="39"/>
      <c r="R19" s="46"/>
    </row>
    <row r="20" spans="1:21" s="1" customFormat="1" ht="16.5" customHeight="1">
      <c r="A20" s="9" t="s">
        <v>27</v>
      </c>
      <c r="B20" s="31">
        <v>2672</v>
      </c>
      <c r="C20" s="15">
        <v>8.2561522068535204E-2</v>
      </c>
      <c r="D20" s="21">
        <v>195.49</v>
      </c>
      <c r="E20" s="15">
        <v>-0.14024980209341201</v>
      </c>
      <c r="F20" s="21">
        <v>2003.38</v>
      </c>
      <c r="G20" s="18">
        <v>3.1909468793621401E-2</v>
      </c>
      <c r="H20" s="21">
        <f>SUM(H21:H29)-H23</f>
        <v>275</v>
      </c>
      <c r="I20" s="35">
        <f t="shared" ref="I20:I29" si="5">H20/O20-1</f>
        <v>8.0974842767295607E-2</v>
      </c>
      <c r="J20" s="21">
        <f>SUM(J21:J29)-J23</f>
        <v>285</v>
      </c>
      <c r="K20" s="18">
        <f t="shared" ref="K20:K29" si="6">J20/S20-1</f>
        <v>4.617869466265323E-2</v>
      </c>
      <c r="L20" s="21">
        <f>J20+H20+F20</f>
        <v>2563.38</v>
      </c>
      <c r="M20" s="18">
        <f t="shared" ref="M20:M29" si="7">L20/T20-1</f>
        <v>3.8554099715584655E-2</v>
      </c>
      <c r="N20" s="18">
        <f>L20/B20</f>
        <v>0.95934880239520959</v>
      </c>
      <c r="O20" s="40">
        <v>254.4</v>
      </c>
      <c r="P20" s="41">
        <v>0.36454425878111801</v>
      </c>
      <c r="Q20" s="40">
        <v>2195.8000000000002</v>
      </c>
      <c r="R20" s="41">
        <v>0.17921260519094201</v>
      </c>
      <c r="S20" s="47">
        <v>272.42</v>
      </c>
      <c r="T20" s="48">
        <v>2468.2199999999998</v>
      </c>
      <c r="U20" s="18">
        <v>0.18887489651811401</v>
      </c>
    </row>
    <row r="21" spans="1:21" s="1" customFormat="1" ht="16.5" customHeight="1">
      <c r="A21" s="32" t="s">
        <v>28</v>
      </c>
      <c r="B21" s="14">
        <v>750</v>
      </c>
      <c r="C21" s="15">
        <v>6.5704217346822705E-2</v>
      </c>
      <c r="D21" s="16">
        <v>80.5</v>
      </c>
      <c r="E21" s="15">
        <v>0.23409474168327499</v>
      </c>
      <c r="F21" s="17">
        <v>641.99</v>
      </c>
      <c r="G21" s="18">
        <v>0.133076828041441</v>
      </c>
      <c r="H21" s="21">
        <v>90</v>
      </c>
      <c r="I21" s="35">
        <f t="shared" si="5"/>
        <v>0.34328358208955234</v>
      </c>
      <c r="J21" s="42">
        <v>95</v>
      </c>
      <c r="K21" s="18">
        <f t="shared" si="6"/>
        <v>0.3540478905359179</v>
      </c>
      <c r="L21" s="21">
        <f t="shared" ref="L21:L29" si="8">J21+H21+F21</f>
        <v>826.99</v>
      </c>
      <c r="M21" s="18">
        <f t="shared" si="7"/>
        <v>0.17510230760486523</v>
      </c>
      <c r="N21" s="18">
        <f t="shared" ref="N21:N29" si="9">L21/B21</f>
        <v>1.1026533333333333</v>
      </c>
      <c r="O21" s="43">
        <v>67</v>
      </c>
      <c r="P21" s="41">
        <v>0.51613601905999595</v>
      </c>
      <c r="Q21" s="45">
        <v>633.6</v>
      </c>
      <c r="R21" s="41">
        <v>0.49996448947704802</v>
      </c>
      <c r="S21" s="47">
        <v>70.16</v>
      </c>
      <c r="T21" s="48">
        <v>703.76</v>
      </c>
      <c r="U21" s="35">
        <v>0.47099999999999997</v>
      </c>
    </row>
    <row r="22" spans="1:21" s="1" customFormat="1" ht="16.5" customHeight="1">
      <c r="A22" s="32" t="s">
        <v>29</v>
      </c>
      <c r="B22" s="14">
        <v>1200</v>
      </c>
      <c r="C22" s="15">
        <v>8.6690754978401993E-2</v>
      </c>
      <c r="D22" s="16">
        <v>74.58</v>
      </c>
      <c r="E22" s="15">
        <v>-0.29086241323571399</v>
      </c>
      <c r="F22" s="17">
        <v>862.37</v>
      </c>
      <c r="G22" s="18">
        <v>9.7891125396658597E-3</v>
      </c>
      <c r="H22" s="21">
        <v>115</v>
      </c>
      <c r="I22" s="35">
        <f t="shared" si="5"/>
        <v>-1.9607843137254832E-2</v>
      </c>
      <c r="J22" s="42">
        <v>120</v>
      </c>
      <c r="K22" s="18">
        <f t="shared" si="6"/>
        <v>-9.7540798676393203E-2</v>
      </c>
      <c r="L22" s="21">
        <f t="shared" si="8"/>
        <v>1097.3699999999999</v>
      </c>
      <c r="M22" s="18">
        <f t="shared" si="7"/>
        <v>-6.2484718411258688E-3</v>
      </c>
      <c r="N22" s="18">
        <f t="shared" si="9"/>
        <v>0.91447499999999993</v>
      </c>
      <c r="O22" s="43">
        <v>117.3</v>
      </c>
      <c r="P22" s="41">
        <v>0.28649183572488901</v>
      </c>
      <c r="Q22" s="45">
        <v>971.3</v>
      </c>
      <c r="R22" s="41">
        <v>7.6268463217613797E-2</v>
      </c>
      <c r="S22" s="47">
        <v>132.97</v>
      </c>
      <c r="T22" s="48">
        <v>1104.27</v>
      </c>
      <c r="U22" s="35">
        <v>9.7000000000000003E-2</v>
      </c>
    </row>
    <row r="23" spans="1:21" s="1" customFormat="1" ht="16.5" customHeight="1">
      <c r="A23" s="32" t="s">
        <v>30</v>
      </c>
      <c r="B23" s="14"/>
      <c r="C23" s="15"/>
      <c r="D23" s="16">
        <v>18</v>
      </c>
      <c r="E23" s="15">
        <v>0.36499999999999999</v>
      </c>
      <c r="F23" s="17">
        <v>188.3</v>
      </c>
      <c r="G23" s="18">
        <v>0.47499999999999998</v>
      </c>
      <c r="H23" s="21">
        <v>25</v>
      </c>
      <c r="I23" s="35">
        <f t="shared" si="5"/>
        <v>0.47058823529411775</v>
      </c>
      <c r="J23" s="42">
        <v>25</v>
      </c>
      <c r="K23" s="18">
        <f t="shared" si="6"/>
        <v>0.26903553299492389</v>
      </c>
      <c r="L23" s="21">
        <f t="shared" si="8"/>
        <v>238.3</v>
      </c>
      <c r="M23" s="18">
        <f t="shared" si="7"/>
        <v>0.41760856632956589</v>
      </c>
      <c r="N23" s="18" t="s">
        <v>31</v>
      </c>
      <c r="O23" s="43">
        <v>17</v>
      </c>
      <c r="P23" s="41"/>
      <c r="Q23" s="45"/>
      <c r="R23" s="41"/>
      <c r="S23" s="47">
        <v>19.7</v>
      </c>
      <c r="T23" s="48">
        <v>168.1</v>
      </c>
      <c r="U23" s="35"/>
    </row>
    <row r="24" spans="1:21" s="1" customFormat="1" ht="16.5" customHeight="1">
      <c r="A24" s="32" t="s">
        <v>32</v>
      </c>
      <c r="B24" s="14">
        <v>65</v>
      </c>
      <c r="C24" s="15">
        <v>0.236917221693625</v>
      </c>
      <c r="D24" s="16">
        <v>4.99</v>
      </c>
      <c r="E24" s="15">
        <v>0.179669030732861</v>
      </c>
      <c r="F24" s="17">
        <v>55.15</v>
      </c>
      <c r="G24" s="18">
        <v>0.39974619289340102</v>
      </c>
      <c r="H24" s="21">
        <v>8</v>
      </c>
      <c r="I24" s="35">
        <f t="shared" si="5"/>
        <v>0.33333333333333326</v>
      </c>
      <c r="J24" s="42">
        <v>8</v>
      </c>
      <c r="K24" s="18">
        <f t="shared" si="6"/>
        <v>0.11888111888111874</v>
      </c>
      <c r="L24" s="21">
        <f t="shared" si="8"/>
        <v>71.150000000000006</v>
      </c>
      <c r="M24" s="18">
        <f t="shared" si="7"/>
        <v>0.3539486203615605</v>
      </c>
      <c r="N24" s="18">
        <f t="shared" si="9"/>
        <v>1.0946153846153848</v>
      </c>
      <c r="O24" s="43">
        <v>6</v>
      </c>
      <c r="P24" s="41">
        <v>0.67865707434052802</v>
      </c>
      <c r="Q24" s="45">
        <v>45.4</v>
      </c>
      <c r="R24" s="41">
        <v>0.61164359247426303</v>
      </c>
      <c r="S24" s="47">
        <v>7.15</v>
      </c>
      <c r="T24" s="48">
        <v>52.55</v>
      </c>
      <c r="U24" s="35">
        <v>0.58499999999999996</v>
      </c>
    </row>
    <row r="25" spans="1:21" s="1" customFormat="1" ht="16.5" customHeight="1">
      <c r="A25" s="32" t="s">
        <v>33</v>
      </c>
      <c r="B25" s="14">
        <v>300</v>
      </c>
      <c r="C25" s="15">
        <v>9.0472901748391399E-2</v>
      </c>
      <c r="D25" s="16">
        <v>11.32</v>
      </c>
      <c r="E25" s="15">
        <v>-0.590596745027125</v>
      </c>
      <c r="F25" s="17">
        <v>165.1</v>
      </c>
      <c r="G25" s="18">
        <v>-0.24158206624098499</v>
      </c>
      <c r="H25" s="21">
        <v>22</v>
      </c>
      <c r="I25" s="35">
        <f t="shared" si="5"/>
        <v>-0.24657534246575341</v>
      </c>
      <c r="J25" s="42">
        <v>22</v>
      </c>
      <c r="K25" s="18">
        <f t="shared" si="6"/>
        <v>-0.22013470400567181</v>
      </c>
      <c r="L25" s="21">
        <f t="shared" si="8"/>
        <v>209.1</v>
      </c>
      <c r="M25" s="18">
        <f t="shared" si="7"/>
        <v>-0.23994038748137114</v>
      </c>
      <c r="N25" s="18">
        <f t="shared" si="9"/>
        <v>0.69699999999999995</v>
      </c>
      <c r="O25" s="43">
        <v>29.2</v>
      </c>
      <c r="P25" s="41">
        <v>0.57356412273800195</v>
      </c>
      <c r="Q25" s="45">
        <v>246.9</v>
      </c>
      <c r="R25" s="41">
        <v>0.228969636635142</v>
      </c>
      <c r="S25" s="47">
        <v>28.21</v>
      </c>
      <c r="T25" s="48">
        <v>275.11</v>
      </c>
      <c r="U25" s="35">
        <v>0.191</v>
      </c>
    </row>
    <row r="26" spans="1:21" s="1" customFormat="1" ht="16.5" customHeight="1">
      <c r="A26" s="32" t="s">
        <v>34</v>
      </c>
      <c r="B26" s="14">
        <v>165</v>
      </c>
      <c r="C26" s="15">
        <v>5.9186031583001703E-2</v>
      </c>
      <c r="D26" s="16">
        <v>11.4</v>
      </c>
      <c r="E26" s="15">
        <v>-4.9207673060884E-2</v>
      </c>
      <c r="F26" s="17">
        <v>120.18</v>
      </c>
      <c r="G26" s="18">
        <v>2.8586100650462201E-2</v>
      </c>
      <c r="H26" s="21">
        <v>20</v>
      </c>
      <c r="I26" s="35">
        <f t="shared" si="5"/>
        <v>2.0408163265306145E-2</v>
      </c>
      <c r="J26" s="42">
        <v>20</v>
      </c>
      <c r="K26" s="18">
        <f t="shared" si="6"/>
        <v>3.734439834024883E-2</v>
      </c>
      <c r="L26" s="21">
        <f t="shared" si="8"/>
        <v>160.18</v>
      </c>
      <c r="M26" s="18">
        <f t="shared" si="7"/>
        <v>2.8244960842213507E-2</v>
      </c>
      <c r="N26" s="18">
        <f t="shared" si="9"/>
        <v>0.97078787878787887</v>
      </c>
      <c r="O26" s="43">
        <v>19.600000000000001</v>
      </c>
      <c r="P26" s="41">
        <v>7.0663811563169296E-2</v>
      </c>
      <c r="Q26" s="45">
        <v>136.5</v>
      </c>
      <c r="R26" s="41">
        <v>-2.0592667001506901E-2</v>
      </c>
      <c r="S26" s="47">
        <v>19.28</v>
      </c>
      <c r="T26" s="48">
        <v>155.78</v>
      </c>
      <c r="U26" s="35">
        <v>2E-3</v>
      </c>
    </row>
    <row r="27" spans="1:21" s="1" customFormat="1" ht="16.5" customHeight="1">
      <c r="A27" s="32" t="s">
        <v>35</v>
      </c>
      <c r="B27" s="14">
        <v>98</v>
      </c>
      <c r="C27" s="15">
        <v>0.108095884215287</v>
      </c>
      <c r="D27" s="16">
        <v>4.53</v>
      </c>
      <c r="E27" s="15">
        <v>-0.177858439201452</v>
      </c>
      <c r="F27" s="17">
        <v>79.61</v>
      </c>
      <c r="G27" s="18">
        <v>5.0679688531080999E-2</v>
      </c>
      <c r="H27" s="21">
        <v>8</v>
      </c>
      <c r="I27" s="35">
        <f t="shared" si="5"/>
        <v>9.5890410958904049E-2</v>
      </c>
      <c r="J27" s="42">
        <v>8</v>
      </c>
      <c r="K27" s="18">
        <f t="shared" si="6"/>
        <v>0.47058823529411753</v>
      </c>
      <c r="L27" s="21">
        <f t="shared" si="8"/>
        <v>95.61</v>
      </c>
      <c r="M27" s="18">
        <f t="shared" si="7"/>
        <v>8.1071913161465448E-2</v>
      </c>
      <c r="N27" s="18">
        <f t="shared" si="9"/>
        <v>0.97561224489795917</v>
      </c>
      <c r="O27" s="43">
        <v>7.3</v>
      </c>
      <c r="P27" s="41">
        <v>0.79211469534050205</v>
      </c>
      <c r="Q27" s="45">
        <v>83</v>
      </c>
      <c r="R27" s="41">
        <v>8.1433224755700404E-2</v>
      </c>
      <c r="S27" s="47">
        <v>5.44</v>
      </c>
      <c r="T27" s="48">
        <v>88.44</v>
      </c>
      <c r="U27" s="35">
        <v>4.2999999999999997E-2</v>
      </c>
    </row>
    <row r="28" spans="1:21" s="1" customFormat="1" ht="16.5" customHeight="1">
      <c r="A28" s="32" t="s">
        <v>36</v>
      </c>
      <c r="B28" s="14">
        <v>68</v>
      </c>
      <c r="C28" s="15">
        <v>8.8871096877501901E-2</v>
      </c>
      <c r="D28" s="16">
        <v>5.63</v>
      </c>
      <c r="E28" s="15">
        <v>1.80831826401446E-2</v>
      </c>
      <c r="F28" s="17">
        <v>55.82</v>
      </c>
      <c r="G28" s="18">
        <v>9.2795614722004802E-2</v>
      </c>
      <c r="H28" s="21">
        <v>8</v>
      </c>
      <c r="I28" s="35">
        <f t="shared" si="5"/>
        <v>0.50943396226415105</v>
      </c>
      <c r="J28" s="42">
        <v>8</v>
      </c>
      <c r="K28" s="18">
        <f t="shared" si="6"/>
        <v>0.30081300813007905</v>
      </c>
      <c r="L28" s="21">
        <f t="shared" si="8"/>
        <v>71.819999999999993</v>
      </c>
      <c r="M28" s="18">
        <f t="shared" si="7"/>
        <v>0.15004003202562033</v>
      </c>
      <c r="N28" s="18">
        <f t="shared" si="9"/>
        <v>1.0561764705882353</v>
      </c>
      <c r="O28" s="43">
        <v>5.3</v>
      </c>
      <c r="P28" s="41">
        <v>0.22950819672131201</v>
      </c>
      <c r="Q28" s="45">
        <v>56.3</v>
      </c>
      <c r="R28" s="41">
        <v>5.2336448598130803E-2</v>
      </c>
      <c r="S28" s="47">
        <v>6.1500000000000101</v>
      </c>
      <c r="T28" s="48">
        <v>62.45</v>
      </c>
      <c r="U28" s="35">
        <v>8.6999999999999994E-2</v>
      </c>
    </row>
    <row r="29" spans="1:21" s="1" customFormat="1" ht="16.5" customHeight="1">
      <c r="A29" s="32" t="s">
        <v>37</v>
      </c>
      <c r="B29" s="14">
        <v>26</v>
      </c>
      <c r="C29" s="15">
        <v>5.4137664346480801E-3</v>
      </c>
      <c r="D29" s="16">
        <v>2.54</v>
      </c>
      <c r="E29" s="15">
        <v>0.22705314009661801</v>
      </c>
      <c r="F29" s="17">
        <v>23.16</v>
      </c>
      <c r="G29" s="18">
        <v>0.15511221945137099</v>
      </c>
      <c r="H29" s="21">
        <v>4</v>
      </c>
      <c r="I29" s="35">
        <f t="shared" si="5"/>
        <v>0.4814814814814814</v>
      </c>
      <c r="J29" s="42">
        <v>4</v>
      </c>
      <c r="K29" s="18">
        <f t="shared" si="6"/>
        <v>0.30718954248366015</v>
      </c>
      <c r="L29" s="21">
        <f t="shared" si="8"/>
        <v>31.16</v>
      </c>
      <c r="M29" s="18">
        <f t="shared" si="7"/>
        <v>0.20494972931167821</v>
      </c>
      <c r="N29" s="18">
        <f t="shared" si="9"/>
        <v>1.1984615384615385</v>
      </c>
      <c r="O29" s="43">
        <v>2.7</v>
      </c>
      <c r="P29" s="41">
        <v>-0.204545454545455</v>
      </c>
      <c r="Q29" s="45">
        <v>22.8</v>
      </c>
      <c r="R29" s="41">
        <v>-0.144144144144144</v>
      </c>
      <c r="S29" s="47">
        <v>3.06</v>
      </c>
      <c r="T29" s="48">
        <v>25.86</v>
      </c>
      <c r="U29" s="35">
        <v>-0.114</v>
      </c>
    </row>
  </sheetData>
  <mergeCells count="1">
    <mergeCell ref="A1:N1"/>
  </mergeCells>
  <phoneticPr fontId="9" type="noConversion"/>
  <pageMargins left="0.70763888888888904" right="0.70763888888888904" top="0.74791666666666701" bottom="0.74791666666666701" header="0.31388888888888899" footer="0.31388888888888899"/>
  <pageSetup paperSize="9" scale="84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各县区和开发区规模以上工业总产值目标分解表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王志昕</cp:lastModifiedBy>
  <dcterms:created xsi:type="dcterms:W3CDTF">2006-09-13T11:21:00Z</dcterms:created>
  <dcterms:modified xsi:type="dcterms:W3CDTF">2018-11-29T03:32:08Z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